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E:\Work\МЗ\Електронни форми\ЕЕОФ\"/>
    </mc:Choice>
  </mc:AlternateContent>
  <xr:revisionPtr revIDLastSave="0" documentId="8_{1C6BF8F3-1145-4E34-A8B4-DA3EA4F219BC}" xr6:coauthVersionLast="47" xr6:coauthVersionMax="47" xr10:uidLastSave="{00000000-0000-0000-0000-000000000000}"/>
  <workbookProtection workbookAlgorithmName="SHA-512" workbookHashValue="TDHnTEuFxrBB3ArWROKRiSW4VoWHTJ0sgLaatMW41QOhMxIF0b0uxeFfZ5DMSKzrRWr+7aDyLCSJZooFMW+zfg==" workbookSaltValue="Xr7P8tAkdD9pejIERn3sPg==" workbookSpinCount="100000" lockStructure="1"/>
  <bookViews>
    <workbookView xWindow="28680" yWindow="-2220" windowWidth="51840" windowHeight="21240" xr2:uid="{00000000-000D-0000-FFFF-FFFF00000000}"/>
  </bookViews>
  <sheets>
    <sheet name="0" sheetId="9" r:id="rId1"/>
    <sheet name="01" sheetId="25" r:id="rId2"/>
    <sheet name="02" sheetId="27" r:id="rId3"/>
    <sheet name="03" sheetId="29" r:id="rId4"/>
    <sheet name="04" sheetId="30" r:id="rId5"/>
    <sheet name="номенклатури" sheetId="8" state="hidden" r:id="rId6"/>
  </sheets>
  <definedNames>
    <definedName name="_xlnm._FilterDatabase" localSheetId="5" hidden="1">номенклатури!$A$1:$AC$1</definedName>
    <definedName name="banki">номенклатури!$W$2:$W$30</definedName>
    <definedName name="DATA">номенклатури!$I$2:$I$7</definedName>
    <definedName name="deinosti">номенклатури!$E$2:$E$8</definedName>
    <definedName name="dogovori">номенклатури!$N$2:$N$35</definedName>
    <definedName name="EIK">номенклатури!$J$2:$J$68</definedName>
    <definedName name="KZ">#REF!</definedName>
    <definedName name="NHIF">номенклатури!$R$2:$R$1008</definedName>
    <definedName name="nivo">номенклатури!$G$2:$G$4</definedName>
    <definedName name="OP">номенклатури!$Y$2:$Y$6</definedName>
    <definedName name="_xlnm.Print_Area" localSheetId="0">'0'!$A$1:$D$25</definedName>
    <definedName name="_xlnm.Print_Area" localSheetId="1">'01'!$A$1:$I$32</definedName>
    <definedName name="_xlnm.Print_Area" localSheetId="3">'03'!$C$1:$AF$54</definedName>
    <definedName name="_xlnm.Print_Area" localSheetId="4">'04'!$C$1:$AH$54</definedName>
    <definedName name="_xlnm.Print_Titles" localSheetId="3">'03'!$1:$1</definedName>
    <definedName name="specialnosti">номенклатури!$A$2:$A$78</definedName>
    <definedName name="zvena">номенклатури!$C$2:$C$15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25" l="1"/>
  <c r="I35" i="30" l="1"/>
  <c r="H47" i="30"/>
  <c r="B47" i="30"/>
  <c r="A47" i="30"/>
  <c r="H45" i="30"/>
  <c r="B45" i="30"/>
  <c r="A45" i="30"/>
  <c r="H44" i="30"/>
  <c r="B44" i="30"/>
  <c r="A44" i="30"/>
  <c r="H43" i="30"/>
  <c r="B43" i="30"/>
  <c r="A43" i="30"/>
  <c r="H39" i="30"/>
  <c r="B39" i="30"/>
  <c r="A39" i="30"/>
  <c r="H9" i="25"/>
  <c r="B9" i="25"/>
  <c r="A9" i="25"/>
  <c r="B54" i="30" l="1"/>
  <c r="B53" i="30"/>
  <c r="B52" i="30"/>
  <c r="B51" i="30"/>
  <c r="B50" i="30"/>
  <c r="B49" i="30"/>
  <c r="B48" i="30"/>
  <c r="B46" i="30"/>
  <c r="B42" i="30"/>
  <c r="B41" i="30"/>
  <c r="B40" i="30"/>
  <c r="B38" i="30"/>
  <c r="B37" i="30"/>
  <c r="B36" i="30"/>
  <c r="B35" i="30"/>
  <c r="B34" i="30"/>
  <c r="B33" i="30"/>
  <c r="B32" i="30"/>
  <c r="B31" i="30"/>
  <c r="B30" i="30"/>
  <c r="B29" i="30"/>
  <c r="B28" i="30"/>
  <c r="B27" i="30"/>
  <c r="B26" i="30"/>
  <c r="B25" i="30"/>
  <c r="B24" i="30"/>
  <c r="B23" i="30"/>
  <c r="B22" i="30"/>
  <c r="B21" i="30"/>
  <c r="B20" i="30"/>
  <c r="B19" i="30"/>
  <c r="B18" i="30"/>
  <c r="B17" i="30"/>
  <c r="B16" i="30"/>
  <c r="B15" i="30"/>
  <c r="B14" i="30"/>
  <c r="B13" i="30"/>
  <c r="B12" i="30"/>
  <c r="B11" i="30"/>
  <c r="B10" i="30"/>
  <c r="B9" i="30"/>
  <c r="B8" i="30"/>
  <c r="B7" i="30"/>
  <c r="B6" i="30"/>
  <c r="B5" i="30"/>
  <c r="B54" i="29"/>
  <c r="B53" i="29"/>
  <c r="B52" i="29"/>
  <c r="B51" i="29"/>
  <c r="B50" i="29"/>
  <c r="B49" i="29"/>
  <c r="B48" i="29"/>
  <c r="B47" i="29"/>
  <c r="B46" i="29"/>
  <c r="B45" i="29"/>
  <c r="B44" i="29"/>
  <c r="B43" i="29"/>
  <c r="B42" i="29"/>
  <c r="B41" i="29"/>
  <c r="B40" i="29"/>
  <c r="B39" i="29"/>
  <c r="B38" i="29"/>
  <c r="B37" i="29"/>
  <c r="B36" i="29"/>
  <c r="B35" i="29"/>
  <c r="B34" i="29"/>
  <c r="B33" i="29"/>
  <c r="B32" i="29"/>
  <c r="B31" i="29"/>
  <c r="B30" i="29"/>
  <c r="B29" i="29"/>
  <c r="B28" i="29"/>
  <c r="B27" i="29"/>
  <c r="B26" i="29"/>
  <c r="B25" i="29"/>
  <c r="B24" i="29"/>
  <c r="B23" i="29"/>
  <c r="B22" i="29"/>
  <c r="B21" i="29"/>
  <c r="B20" i="29"/>
  <c r="B19" i="29"/>
  <c r="B18" i="29"/>
  <c r="B17" i="29"/>
  <c r="B16" i="29"/>
  <c r="B15" i="29"/>
  <c r="B14" i="29"/>
  <c r="B13" i="29"/>
  <c r="B12" i="29"/>
  <c r="B11" i="29"/>
  <c r="B10" i="29"/>
  <c r="B9" i="29"/>
  <c r="B8" i="29"/>
  <c r="B7" i="29"/>
  <c r="B6" i="29"/>
  <c r="B5" i="29"/>
  <c r="B4" i="29"/>
  <c r="B3" i="29"/>
  <c r="B2" i="29"/>
  <c r="B55" i="27"/>
  <c r="B54" i="27"/>
  <c r="B53" i="27"/>
  <c r="B52" i="27"/>
  <c r="B51" i="27"/>
  <c r="B50" i="27"/>
  <c r="B49" i="27"/>
  <c r="B48" i="27"/>
  <c r="B47" i="27"/>
  <c r="B46" i="27"/>
  <c r="B45" i="27"/>
  <c r="B44" i="27"/>
  <c r="B43" i="27"/>
  <c r="B42" i="27"/>
  <c r="B41" i="27"/>
  <c r="B40" i="27"/>
  <c r="B39" i="27"/>
  <c r="B38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B6" i="27"/>
  <c r="B5" i="27"/>
  <c r="B4" i="27"/>
  <c r="B3" i="27"/>
  <c r="B2" i="27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8" i="25"/>
  <c r="B7" i="25"/>
  <c r="B6" i="25"/>
  <c r="B5" i="25"/>
  <c r="B4" i="25"/>
  <c r="B3" i="25"/>
  <c r="B2" i="25"/>
  <c r="I21" i="30" l="1"/>
  <c r="I22" i="30"/>
  <c r="I15" i="29"/>
  <c r="A55" i="27" l="1"/>
  <c r="A54" i="27"/>
  <c r="A53" i="27"/>
  <c r="A33" i="30"/>
  <c r="H33" i="30" l="1"/>
  <c r="I24" i="29"/>
  <c r="I23" i="29"/>
  <c r="H55" i="27" l="1"/>
  <c r="H54" i="27"/>
  <c r="H53" i="27"/>
  <c r="H38" i="30" l="1"/>
  <c r="H27" i="30"/>
  <c r="A27" i="30"/>
  <c r="H17" i="29"/>
  <c r="H9" i="29"/>
  <c r="A8" i="29"/>
  <c r="J55" i="27" l="1"/>
  <c r="I55" i="27"/>
  <c r="A54" i="30"/>
  <c r="A53" i="30"/>
  <c r="A52" i="30"/>
  <c r="A51" i="30"/>
  <c r="A50" i="30"/>
  <c r="A49" i="30"/>
  <c r="A48" i="30"/>
  <c r="A46" i="30"/>
  <c r="A42" i="30"/>
  <c r="A41" i="30"/>
  <c r="A40" i="30"/>
  <c r="A37" i="30"/>
  <c r="A36" i="30"/>
  <c r="A35" i="30"/>
  <c r="A34" i="30"/>
  <c r="A32" i="30"/>
  <c r="A31" i="30"/>
  <c r="A30" i="30"/>
  <c r="A29" i="30"/>
  <c r="A28" i="30"/>
  <c r="A26" i="30"/>
  <c r="A25" i="30"/>
  <c r="A24" i="30"/>
  <c r="A23" i="30"/>
  <c r="A22" i="30"/>
  <c r="A21" i="30"/>
  <c r="A20" i="30"/>
  <c r="A19" i="30"/>
  <c r="A18" i="30"/>
  <c r="A17" i="30"/>
  <c r="A16" i="30"/>
  <c r="A15" i="30"/>
  <c r="A14" i="30"/>
  <c r="A13" i="30"/>
  <c r="A12" i="30"/>
  <c r="A11" i="30"/>
  <c r="A10" i="30"/>
  <c r="A9" i="30"/>
  <c r="A8" i="30"/>
  <c r="A7" i="30"/>
  <c r="A6" i="30"/>
  <c r="A5" i="30"/>
  <c r="J54" i="27" l="1"/>
  <c r="I54" i="27"/>
  <c r="H26" i="30"/>
  <c r="I16" i="30" l="1"/>
  <c r="I6" i="29" l="1"/>
  <c r="I26" i="25"/>
  <c r="A54" i="29" l="1"/>
  <c r="A53" i="29"/>
  <c r="A52" i="29"/>
  <c r="A51" i="29"/>
  <c r="A50" i="29"/>
  <c r="A49" i="29"/>
  <c r="I51" i="29" l="1"/>
  <c r="I54" i="29"/>
  <c r="I53" i="29"/>
  <c r="I51" i="30"/>
  <c r="I50" i="30"/>
  <c r="H54" i="29" l="1"/>
  <c r="H53" i="29"/>
  <c r="H52" i="29"/>
  <c r="H51" i="29"/>
  <c r="H50" i="29"/>
  <c r="I49" i="29"/>
  <c r="I52" i="29" s="1"/>
  <c r="H49" i="29"/>
  <c r="H23" i="30"/>
  <c r="H24" i="30"/>
  <c r="H25" i="30"/>
  <c r="H16" i="29" l="1"/>
  <c r="H8" i="29" l="1"/>
  <c r="I41" i="29"/>
  <c r="I42" i="29"/>
  <c r="I43" i="29"/>
  <c r="I44" i="29"/>
  <c r="I54" i="30"/>
  <c r="I53" i="30"/>
  <c r="I52" i="30"/>
  <c r="H41" i="30"/>
  <c r="H37" i="30"/>
  <c r="I10" i="25" l="1"/>
  <c r="I17" i="30"/>
  <c r="I35" i="29" l="1"/>
  <c r="I30" i="29"/>
  <c r="I4" i="29" s="1"/>
  <c r="I40" i="29" l="1"/>
  <c r="A7" i="9" l="1"/>
  <c r="A3" i="30" l="1"/>
  <c r="B3" i="30"/>
  <c r="A4" i="29" l="1"/>
  <c r="H4" i="29" l="1"/>
  <c r="I27" i="29" l="1"/>
  <c r="I48" i="29" l="1"/>
  <c r="A14" i="29"/>
  <c r="A15" i="29"/>
  <c r="A18" i="29"/>
  <c r="A19" i="29"/>
  <c r="A20" i="29"/>
  <c r="A21" i="29"/>
  <c r="A22" i="29"/>
  <c r="A23" i="29"/>
  <c r="A24" i="29"/>
  <c r="A25" i="29"/>
  <c r="A26" i="29"/>
  <c r="A27" i="29"/>
  <c r="A28" i="29"/>
  <c r="A29" i="29"/>
  <c r="A30" i="29"/>
  <c r="A31" i="29"/>
  <c r="A32" i="29"/>
  <c r="A33" i="29"/>
  <c r="A34" i="29"/>
  <c r="A35" i="29"/>
  <c r="A36" i="29"/>
  <c r="A37" i="29"/>
  <c r="A38" i="29"/>
  <c r="A39" i="29"/>
  <c r="A40" i="29"/>
  <c r="A41" i="29"/>
  <c r="A42" i="29"/>
  <c r="A43" i="29"/>
  <c r="A44" i="29"/>
  <c r="A45" i="29"/>
  <c r="A46" i="29"/>
  <c r="A47" i="29"/>
  <c r="A48" i="29"/>
  <c r="A1" i="27"/>
  <c r="A2" i="27"/>
  <c r="A1" i="25"/>
  <c r="A2" i="25"/>
  <c r="A3" i="25"/>
  <c r="B4" i="30"/>
  <c r="D1" i="30" s="1"/>
  <c r="A4" i="30"/>
  <c r="I20" i="25"/>
  <c r="I17" i="25" s="1"/>
  <c r="H15" i="25"/>
  <c r="A15" i="25"/>
  <c r="H32" i="25"/>
  <c r="A32" i="25"/>
  <c r="I25" i="29"/>
  <c r="I26" i="29"/>
  <c r="I28" i="29"/>
  <c r="H29" i="30"/>
  <c r="J13" i="27"/>
  <c r="J12" i="27" s="1"/>
  <c r="I13" i="27"/>
  <c r="I12" i="27" s="1"/>
  <c r="H51" i="30"/>
  <c r="H52" i="30"/>
  <c r="H53" i="30"/>
  <c r="H31" i="30"/>
  <c r="H32" i="30"/>
  <c r="H34" i="30"/>
  <c r="H35" i="30"/>
  <c r="H36" i="30"/>
  <c r="H40" i="30"/>
  <c r="H42" i="30"/>
  <c r="H46" i="30"/>
  <c r="H48" i="30"/>
  <c r="H49" i="30"/>
  <c r="H21" i="30"/>
  <c r="H18" i="30"/>
  <c r="H19" i="30"/>
  <c r="H50" i="30"/>
  <c r="H30" i="30"/>
  <c r="H28" i="30"/>
  <c r="H22" i="30"/>
  <c r="I18" i="30"/>
  <c r="I15" i="30"/>
  <c r="I19" i="30"/>
  <c r="H40" i="29"/>
  <c r="H27" i="29"/>
  <c r="H21" i="29"/>
  <c r="H35" i="29"/>
  <c r="H14" i="29"/>
  <c r="H12" i="30"/>
  <c r="H13" i="30"/>
  <c r="H14" i="30"/>
  <c r="H15" i="30"/>
  <c r="H16" i="30"/>
  <c r="H17" i="30"/>
  <c r="H41" i="29"/>
  <c r="H34" i="29"/>
  <c r="I23" i="25"/>
  <c r="A20" i="25"/>
  <c r="H20" i="25"/>
  <c r="H13" i="25"/>
  <c r="I4" i="27"/>
  <c r="H3" i="27"/>
  <c r="J4" i="27"/>
  <c r="J3" i="27" s="1"/>
  <c r="B1" i="27"/>
  <c r="A52" i="27"/>
  <c r="A51" i="27"/>
  <c r="A50" i="27"/>
  <c r="A49" i="27"/>
  <c r="A48" i="27"/>
  <c r="A47" i="27"/>
  <c r="A46" i="27"/>
  <c r="A45" i="27"/>
  <c r="A44" i="27"/>
  <c r="A43" i="27"/>
  <c r="A42" i="27"/>
  <c r="A41" i="27"/>
  <c r="A40" i="27"/>
  <c r="A39" i="27"/>
  <c r="A38" i="27"/>
  <c r="A37" i="27"/>
  <c r="A36" i="27"/>
  <c r="A35" i="27"/>
  <c r="A34" i="27"/>
  <c r="A33" i="27"/>
  <c r="A32" i="27"/>
  <c r="A31" i="27"/>
  <c r="A30" i="27"/>
  <c r="A29" i="27"/>
  <c r="A28" i="27"/>
  <c r="A27" i="27"/>
  <c r="A26" i="27"/>
  <c r="A25" i="27"/>
  <c r="A24" i="27"/>
  <c r="A23" i="27"/>
  <c r="A22" i="27"/>
  <c r="A21" i="27"/>
  <c r="A20" i="27"/>
  <c r="A19" i="27"/>
  <c r="A18" i="27"/>
  <c r="A17" i="27"/>
  <c r="A16" i="27"/>
  <c r="A15" i="27"/>
  <c r="A14" i="27"/>
  <c r="A13" i="27"/>
  <c r="A12" i="27"/>
  <c r="A11" i="27"/>
  <c r="A10" i="27"/>
  <c r="A9" i="27"/>
  <c r="A8" i="27"/>
  <c r="A7" i="27"/>
  <c r="A6" i="27"/>
  <c r="A5" i="27"/>
  <c r="H49" i="27"/>
  <c r="H50" i="27"/>
  <c r="H51" i="27"/>
  <c r="H52" i="27"/>
  <c r="H48" i="27"/>
  <c r="H12" i="27"/>
  <c r="H11" i="27"/>
  <c r="H10" i="27"/>
  <c r="H9" i="27"/>
  <c r="H8" i="27"/>
  <c r="H7" i="27"/>
  <c r="H6" i="27"/>
  <c r="H5" i="27"/>
  <c r="H4" i="27"/>
  <c r="A3" i="27"/>
  <c r="A4" i="27"/>
  <c r="A4" i="25"/>
  <c r="A5" i="25"/>
  <c r="A6" i="25"/>
  <c r="A7" i="25"/>
  <c r="A8" i="25"/>
  <c r="A10" i="25"/>
  <c r="A11" i="25"/>
  <c r="A12" i="25"/>
  <c r="A13" i="25"/>
  <c r="A14" i="25"/>
  <c r="A17" i="25"/>
  <c r="A18" i="25"/>
  <c r="A19" i="25"/>
  <c r="A21" i="25"/>
  <c r="A22" i="25"/>
  <c r="A16" i="25"/>
  <c r="A23" i="25"/>
  <c r="A24" i="25"/>
  <c r="A25" i="25"/>
  <c r="A26" i="25"/>
  <c r="A27" i="25"/>
  <c r="A28" i="25"/>
  <c r="A29" i="25"/>
  <c r="A30" i="25"/>
  <c r="A31" i="25"/>
  <c r="H16" i="25"/>
  <c r="H10" i="30"/>
  <c r="H9" i="30"/>
  <c r="H8" i="30"/>
  <c r="H7" i="30"/>
  <c r="H6" i="30"/>
  <c r="H5" i="30"/>
  <c r="H48" i="29"/>
  <c r="H47" i="29"/>
  <c r="H46" i="29"/>
  <c r="H45" i="29"/>
  <c r="H44" i="29"/>
  <c r="H43" i="29"/>
  <c r="H42" i="29"/>
  <c r="H39" i="29"/>
  <c r="H38" i="29"/>
  <c r="H37" i="29"/>
  <c r="H36" i="29"/>
  <c r="H33" i="29"/>
  <c r="H32" i="29"/>
  <c r="H31" i="29"/>
  <c r="H30" i="29"/>
  <c r="H29" i="29"/>
  <c r="H28" i="29"/>
  <c r="H26" i="29"/>
  <c r="H25" i="29"/>
  <c r="H24" i="29"/>
  <c r="H23" i="29"/>
  <c r="H22" i="29"/>
  <c r="H20" i="29"/>
  <c r="H19" i="29"/>
  <c r="H18" i="29"/>
  <c r="H15" i="29"/>
  <c r="H13" i="29"/>
  <c r="A13" i="29"/>
  <c r="H12" i="29"/>
  <c r="A12" i="29"/>
  <c r="H11" i="29"/>
  <c r="A11" i="29"/>
  <c r="H10" i="29"/>
  <c r="A10" i="29"/>
  <c r="H7" i="29"/>
  <c r="A7" i="29"/>
  <c r="H6" i="29"/>
  <c r="A6" i="29"/>
  <c r="H5" i="29"/>
  <c r="A5" i="29"/>
  <c r="B1" i="29"/>
  <c r="D1" i="29" s="1"/>
  <c r="A1" i="29"/>
  <c r="H47" i="27"/>
  <c r="H46" i="27"/>
  <c r="H45" i="27"/>
  <c r="H44" i="27"/>
  <c r="H43" i="27"/>
  <c r="H42" i="27"/>
  <c r="H41" i="27"/>
  <c r="H40" i="27"/>
  <c r="H39" i="27"/>
  <c r="H38" i="27"/>
  <c r="H37" i="27"/>
  <c r="H36" i="27"/>
  <c r="H35" i="27"/>
  <c r="H34" i="27"/>
  <c r="H33" i="27"/>
  <c r="H32" i="27"/>
  <c r="H31" i="27"/>
  <c r="H30" i="27"/>
  <c r="H29" i="27"/>
  <c r="H28" i="27"/>
  <c r="H27" i="27"/>
  <c r="H26" i="27"/>
  <c r="H25" i="27"/>
  <c r="H24" i="27"/>
  <c r="H23" i="27"/>
  <c r="H22" i="27"/>
  <c r="H21" i="27"/>
  <c r="H20" i="27"/>
  <c r="H19" i="27"/>
  <c r="H18" i="27"/>
  <c r="H17" i="27"/>
  <c r="H16" i="27"/>
  <c r="H15" i="27"/>
  <c r="H14" i="27"/>
  <c r="H13" i="27"/>
  <c r="H31" i="25"/>
  <c r="H30" i="25"/>
  <c r="H29" i="25"/>
  <c r="H28" i="25"/>
  <c r="H27" i="25"/>
  <c r="H26" i="25"/>
  <c r="H25" i="25"/>
  <c r="H24" i="25"/>
  <c r="H23" i="25"/>
  <c r="H22" i="25"/>
  <c r="H21" i="25"/>
  <c r="H19" i="25"/>
  <c r="H18" i="25"/>
  <c r="H17" i="25"/>
  <c r="H14" i="25"/>
  <c r="H12" i="25"/>
  <c r="H11" i="25"/>
  <c r="H10" i="25"/>
  <c r="H8" i="25"/>
  <c r="H7" i="25"/>
  <c r="H6" i="25"/>
  <c r="H5" i="25"/>
  <c r="H4" i="25"/>
  <c r="B1" i="25"/>
  <c r="D1" i="25" s="1"/>
  <c r="A8" i="9"/>
  <c r="C2" i="9"/>
  <c r="G1" i="27" l="1"/>
  <c r="D1" i="27"/>
  <c r="B10" i="9" s="1"/>
  <c r="I49" i="30"/>
  <c r="I4" i="25"/>
  <c r="I3" i="27"/>
  <c r="I48" i="30" s="1"/>
  <c r="I16" i="25"/>
  <c r="B12" i="9"/>
  <c r="B9" i="9"/>
  <c r="B11" i="9"/>
  <c r="J1" i="25" l="1"/>
  <c r="K1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Milena Koleva</author>
  </authors>
  <commentList>
    <comment ref="J1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
Брой на непопълнените полета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<sst xmlns="http://schemas.openxmlformats.org/spreadsheetml/2006/main" count="4432" uniqueCount="2204">
  <si>
    <t>Лекарствени продукти</t>
  </si>
  <si>
    <t>Медицински изделия</t>
  </si>
  <si>
    <t>Храна на болни</t>
  </si>
  <si>
    <t>Храна на персонал (Наредба 11)</t>
  </si>
  <si>
    <t>Резервни части и доокомплектовка на апаратура</t>
  </si>
  <si>
    <t>Хигиенни материали</t>
  </si>
  <si>
    <t>Канцеларски материали</t>
  </si>
  <si>
    <t>Работно облекло и постелен инвентар</t>
  </si>
  <si>
    <t>Други материали</t>
  </si>
  <si>
    <t>Поддръжка на оборудване и софтуер</t>
  </si>
  <si>
    <t>Медицински услуги</t>
  </si>
  <si>
    <t>Телефон, интернет, пощенски и куриерски услуги</t>
  </si>
  <si>
    <t>Събиране, транспортиране и обезвреждане на отпадъци</t>
  </si>
  <si>
    <t>Юридически услуги</t>
  </si>
  <si>
    <t>Консултантски услуги</t>
  </si>
  <si>
    <t>Социални разходи</t>
  </si>
  <si>
    <t>Медицински газове</t>
  </si>
  <si>
    <t>Медицински принадлежности</t>
  </si>
  <si>
    <t>Транспорт</t>
  </si>
  <si>
    <t>Застраховки</t>
  </si>
  <si>
    <t>Вода, горива, ел. енергия, топлинна енергия</t>
  </si>
  <si>
    <t>Нетекущи активи</t>
  </si>
  <si>
    <t>Имоти, машини и оборудване</t>
  </si>
  <si>
    <t>Нематериални активи</t>
  </si>
  <si>
    <t>Инвестиции в дъщерни предприятия</t>
  </si>
  <si>
    <t>Текущи активи</t>
  </si>
  <si>
    <t>Материални запаси</t>
  </si>
  <si>
    <t>Търговски и други вземания</t>
  </si>
  <si>
    <t>Парични средства</t>
  </si>
  <si>
    <t>Основен капитал</t>
  </si>
  <si>
    <t>Натрупана печалба (загуба)</t>
  </si>
  <si>
    <t>Текуща печалба (загуба)</t>
  </si>
  <si>
    <t>Нетекущи задължения</t>
  </si>
  <si>
    <t>Пасиви по отсрочени данъци</t>
  </si>
  <si>
    <t>Задължения към персонала</t>
  </si>
  <si>
    <t>Задължения към осигурителни предприятия</t>
  </si>
  <si>
    <t>Данъчни задължения</t>
  </si>
  <si>
    <t>Текущи задължения</t>
  </si>
  <si>
    <t>Търговски и други задължения</t>
  </si>
  <si>
    <t>АКТИВИ</t>
  </si>
  <si>
    <t>I</t>
  </si>
  <si>
    <t>СОБСТВЕН КАПИТАЛ</t>
  </si>
  <si>
    <t>II</t>
  </si>
  <si>
    <t>Дългосрочни банкови заеми</t>
  </si>
  <si>
    <t>Текуща част на финансиранията</t>
  </si>
  <si>
    <t>Нетекуща част на финансиранията</t>
  </si>
  <si>
    <t>III</t>
  </si>
  <si>
    <t>Нетекущи задължения по търговски заеми и финансов лизинг</t>
  </si>
  <si>
    <t>други</t>
  </si>
  <si>
    <t>лекари</t>
  </si>
  <si>
    <t>Трудови правоотношения</t>
  </si>
  <si>
    <t>Възнаграждения</t>
  </si>
  <si>
    <t>специалисти по здравни грижи</t>
  </si>
  <si>
    <t>санитари и болногледачи</t>
  </si>
  <si>
    <t>Средномесечно възнаграждение</t>
  </si>
  <si>
    <t>Извънтрудови правоотношения</t>
  </si>
  <si>
    <t>Средномесечен брой</t>
  </si>
  <si>
    <t>Договори за управление и контрол</t>
  </si>
  <si>
    <t>ЕИК</t>
  </si>
  <si>
    <t>АСБ/административни звена</t>
  </si>
  <si>
    <t>АСБ/обслужващи звена</t>
  </si>
  <si>
    <t>АСБ/стопански звена</t>
  </si>
  <si>
    <t>Стационар/клиника без легла</t>
  </si>
  <si>
    <t>Стационар/отделение без легла</t>
  </si>
  <si>
    <t>Стационар/операционни зали</t>
  </si>
  <si>
    <t>КДБ/регистратура</t>
  </si>
  <si>
    <t>КДБ/лаборатории</t>
  </si>
  <si>
    <t>КДБ/отделения без легла</t>
  </si>
  <si>
    <t>КДБ/спешно отделение</t>
  </si>
  <si>
    <t>Авиационна медицина</t>
  </si>
  <si>
    <t>Акушерство и гинекология</t>
  </si>
  <si>
    <t>Ангиология</t>
  </si>
  <si>
    <t>Анестезиология и интензивно лечение</t>
  </si>
  <si>
    <t>Вирусология</t>
  </si>
  <si>
    <t>Вътрешни болести</t>
  </si>
  <si>
    <t>Гастроентерология</t>
  </si>
  <si>
    <t>Гериатрична медицина</t>
  </si>
  <si>
    <t>Гръдна хирургия</t>
  </si>
  <si>
    <t>Детска гастроентерология</t>
  </si>
  <si>
    <t>Детска ендокринология и болести на обмяната</t>
  </si>
  <si>
    <t>Детска кардиология</t>
  </si>
  <si>
    <t>Детска клинична хематология и онкология</t>
  </si>
  <si>
    <t>Детска неврология</t>
  </si>
  <si>
    <t>Детска нефрология и хемодиализа</t>
  </si>
  <si>
    <t>Детска пневмология и фтизиатрия</t>
  </si>
  <si>
    <t>Детска психиатрия</t>
  </si>
  <si>
    <t>Детска ревматология</t>
  </si>
  <si>
    <t>Детска хирургия</t>
  </si>
  <si>
    <t>Ендокринология и болести на обмяната</t>
  </si>
  <si>
    <t>Инфекциозни болести</t>
  </si>
  <si>
    <t>Кардиология</t>
  </si>
  <si>
    <t>Кардиохирургия</t>
  </si>
  <si>
    <t>Клинична алергология</t>
  </si>
  <si>
    <t>Клинична имунология</t>
  </si>
  <si>
    <t>Клинична лаборатория</t>
  </si>
  <si>
    <t>Клинична токсикология</t>
  </si>
  <si>
    <t>Клинична фармакология и терапия</t>
  </si>
  <si>
    <t>Клинична хематология</t>
  </si>
  <si>
    <t>Кожни и венерически болести</t>
  </si>
  <si>
    <t>Лицево-челюстна хирургия</t>
  </si>
  <si>
    <t>Лъчелечение</t>
  </si>
  <si>
    <t>Медицинска генетика</t>
  </si>
  <si>
    <t>Медицинска онкология</t>
  </si>
  <si>
    <t>Медицинска паразитология</t>
  </si>
  <si>
    <t>Микробиология</t>
  </si>
  <si>
    <t>Неврохирургия</t>
  </si>
  <si>
    <t>Неонатология</t>
  </si>
  <si>
    <t>Нервни болести</t>
  </si>
  <si>
    <t>Нефрология</t>
  </si>
  <si>
    <t>Нуклеарна медицина</t>
  </si>
  <si>
    <t>Образна диагностика</t>
  </si>
  <si>
    <t>Обща и клинична патология</t>
  </si>
  <si>
    <t>Обща медицина</t>
  </si>
  <si>
    <t>Ортопедия и травматология</t>
  </si>
  <si>
    <t>Очни болести</t>
  </si>
  <si>
    <t>Педиатрия</t>
  </si>
  <si>
    <t>Пластично-възстановителна и естетична хирургия</t>
  </si>
  <si>
    <t>Пневмология и фтизиатрия</t>
  </si>
  <si>
    <t>Професионални болести</t>
  </si>
  <si>
    <t>Психиатрия</t>
  </si>
  <si>
    <t>Ревматология</t>
  </si>
  <si>
    <t>Спешна медицина</t>
  </si>
  <si>
    <t>Спортна медицина</t>
  </si>
  <si>
    <t>Съдебна медицина</t>
  </si>
  <si>
    <t>Съдебна психиатрия</t>
  </si>
  <si>
    <t>Съдова хирургия</t>
  </si>
  <si>
    <t>Трансфузионна хематология</t>
  </si>
  <si>
    <t>Урология</t>
  </si>
  <si>
    <t>Ушно-носно-гърлени болести</t>
  </si>
  <si>
    <t>Физикална и рехабилитационна медицина</t>
  </si>
  <si>
    <t>Хирургия</t>
  </si>
  <si>
    <t>Биохимия</t>
  </si>
  <si>
    <t>Епидемиология на инфекциозните болести</t>
  </si>
  <si>
    <t>Икономика на здравеопазването</t>
  </si>
  <si>
    <t>Комунална хигиена</t>
  </si>
  <si>
    <t>Медицина на бедствените ситуации (на катастрофите)</t>
  </si>
  <si>
    <t>Обща хигиена</t>
  </si>
  <si>
    <t>Патофизиология</t>
  </si>
  <si>
    <t>Радиационна хигиена</t>
  </si>
  <si>
    <t>Радиобиология</t>
  </si>
  <si>
    <t>Социална медицина и здравен мениджмънт</t>
  </si>
  <si>
    <t>Токсикология</t>
  </si>
  <si>
    <t>Трудова медицина</t>
  </si>
  <si>
    <t>Фармакология</t>
  </si>
  <si>
    <t>Хигиена на детско-юношеската възраст</t>
  </si>
  <si>
    <t>Хранене и диететика</t>
  </si>
  <si>
    <t>Стационар/клиника с легла/отделение с легла</t>
  </si>
  <si>
    <t>Стационар/клиника с легла/отделение без легла</t>
  </si>
  <si>
    <t>КДБ/консултативни кабинети</t>
  </si>
  <si>
    <t>изследвания</t>
  </si>
  <si>
    <t>операции</t>
  </si>
  <si>
    <t>прегледи</t>
  </si>
  <si>
    <t>Средномесечен брой легла</t>
  </si>
  <si>
    <t>Брой преминали болни</t>
  </si>
  <si>
    <t>Използваемост на едно легло в дни</t>
  </si>
  <si>
    <t>Оборот на едно легло</t>
  </si>
  <si>
    <t>диализи</t>
  </si>
  <si>
    <t>анестезии</t>
  </si>
  <si>
    <t>манипулации</t>
  </si>
  <si>
    <t>Брой легла към края на периода</t>
  </si>
  <si>
    <t>Брой проведени леглодни</t>
  </si>
  <si>
    <t>Използваемост на едно легло в %</t>
  </si>
  <si>
    <t>Други външни услуги</t>
  </si>
  <si>
    <t>Придобиване на имоти, машини и оборудване</t>
  </si>
  <si>
    <t>Придобиване на нематериални активи</t>
  </si>
  <si>
    <t>Основен ремонт на имоти, машини и оборудване</t>
  </si>
  <si>
    <t>УниКредит Булбанк АД</t>
  </si>
  <si>
    <t>Обединена българска банка АД</t>
  </si>
  <si>
    <t>Юробанк България АД</t>
  </si>
  <si>
    <t>Райфайзенбанк (България) ЕАД</t>
  </si>
  <si>
    <t>Сосиете Женерал Експресбанк АД</t>
  </si>
  <si>
    <t>Алианц Банк България АД</t>
  </si>
  <si>
    <t>Банка Пиреос България АД</t>
  </si>
  <si>
    <t>Ти Би Ай Банк EАД</t>
  </si>
  <si>
    <t>Първа инвестиционна банка АД</t>
  </si>
  <si>
    <t>СИБАНК EАД</t>
  </si>
  <si>
    <t>Търговска банка Виктория ЕАД</t>
  </si>
  <si>
    <t>ПроКредит Банк (България) EАД</t>
  </si>
  <si>
    <t>Търговска Банка Д АД</t>
  </si>
  <si>
    <t>Токуда Банк АД</t>
  </si>
  <si>
    <t>Инвестбанк АД</t>
  </si>
  <si>
    <t>Централна кооперативна банка АД</t>
  </si>
  <si>
    <t>Българска банка за развитие АД</t>
  </si>
  <si>
    <t>Интернешънъл Асет Банк АД</t>
  </si>
  <si>
    <t>Тексим Банк АД</t>
  </si>
  <si>
    <t>Ситибанк Европа АД - клон България</t>
  </si>
  <si>
    <t>Ишбанк АГ – клон София</t>
  </si>
  <si>
    <t>Българо - американска кредитна банка АД</t>
  </si>
  <si>
    <t>Те–Дже ЗИРААТ БАНКАСЪ – Клон София</t>
  </si>
  <si>
    <t>Стационарни грижи при бременност с повишен риск</t>
  </si>
  <si>
    <t>Пренатална инвазивна диагностика на бременността и интензивни грижи при бременност с реализиран риск</t>
  </si>
  <si>
    <t>Оперативни процедури за задържане на бременност</t>
  </si>
  <si>
    <t>Преждевременно прекъсване на бременността спонтанно или по медицински показания до 13 гест. с. включително</t>
  </si>
  <si>
    <t>Преждевременно прекъсване на бременността спонтанно или по медицински показания от 14 гест. с. до 26 г.с. на плода</t>
  </si>
  <si>
    <t>Раждане</t>
  </si>
  <si>
    <t>Грижи за здраво новородено дете</t>
  </si>
  <si>
    <t>Диагностика и лечение на новородени с тегло над 2500 грама, първа степен на тежест</t>
  </si>
  <si>
    <t>Диагностика и лечение на новородени с тегло над 2500 грама, втора степен на тежест</t>
  </si>
  <si>
    <t>Диагностика и лечение на новородени с тегло от 1500 до 2499 грама, първа степен на тежест</t>
  </si>
  <si>
    <t>Диагностика и лечение на новородени с тегло от 1500 до 2499 грама, втора степен на тежест</t>
  </si>
  <si>
    <t>Диагностика и лечение на новородени с тегло под 1499 грама</t>
  </si>
  <si>
    <t>Диагностика и лечение на дете c вродени аномалии</t>
  </si>
  <si>
    <t>Диагностика и интензивно лечение на новородени с дихателна недостатъчност, първа степен на тежест</t>
  </si>
  <si>
    <t>Диагностика и интензивно лечение на новородени с дихателна недостатъчност, втора степен на тежест</t>
  </si>
  <si>
    <t>Диагностика и интензивно лечение на новородени с еднократно приложение на сърфактант, независимо от теглото</t>
  </si>
  <si>
    <t>Диагностика и интензивно лечение на новородени с многократно приложение на сърфактант, независимо от теглото</t>
  </si>
  <si>
    <t>Диагностика и лечение на нестабилна форма на ангина пекторис/остър миокарден инфаркт без инвазивно изследване и/или интервенционално лечение</t>
  </si>
  <si>
    <t>Инвазивна диагностика при сърдечно-съдови заболявания</t>
  </si>
  <si>
    <t>Инвазивна диагностика при сърдечно-съдови заболявания с механична вентилация</t>
  </si>
  <si>
    <t>Постоянна електрокардиостимулация - антибрадикарден пейсмейкър</t>
  </si>
  <si>
    <t>Постоянна електрокардиостимулация - кардиовертер</t>
  </si>
  <si>
    <t>Интервенционално лечение и свързани с него диагностични катетеризации при сърдечно-съдови заболявания</t>
  </si>
  <si>
    <t>Интервенционално лечение и свързани с него диагностични катетеризации при сърдечни аритмии</t>
  </si>
  <si>
    <t>Интервенционално лечение и свързани с него диагностични катетеризации при вродени сърдечни малформации</t>
  </si>
  <si>
    <t>Интервенционално лечение и свързани с него диагностични катетеризации при вродени сърдечни малформации с механична вентилация</t>
  </si>
  <si>
    <t>Ендоваскуларно лечение на екстракраниални съдове</t>
  </si>
  <si>
    <t>Диагностика и лечение на нестабилна форма на ангина пекторис с инвазивно изследване</t>
  </si>
  <si>
    <t>Диагностика и лечение на нестабилна форма на ангина пекторис с интервенционално лечение</t>
  </si>
  <si>
    <t>Диагностика и лечение на остър коронарен синдром с фибринолитик</t>
  </si>
  <si>
    <t>Диагностика и лечение на остър коронарен синдром с персистираща елевация на ST сегмент с интервенционално лечение</t>
  </si>
  <si>
    <t>Диагностика и лечение на остра и изострена хронична сърдечна недостатъчност без механична вентилация</t>
  </si>
  <si>
    <t>Диагностика и лечение на остра и изострена хронична сърдечна недостатъчност с механична вентилация</t>
  </si>
  <si>
    <t>Диагностика и лечение на инфекциозен ендокардит</t>
  </si>
  <si>
    <t>Диагностика и лечение на заболявания на миокарда и перикарда</t>
  </si>
  <si>
    <t>Диагностика и лечение на ритъмни и проводни нарушения</t>
  </si>
  <si>
    <t>Диагностика и лечение на артериална хипертония в детската възраст</t>
  </si>
  <si>
    <t>Диагностика и лечение на хипоксемични състояния при вродени сърдечни малформации в детска възраст</t>
  </si>
  <si>
    <t>Диагностика и лечение на белодробен тромбоемболизъм без фибринолитик</t>
  </si>
  <si>
    <t>Диагностика и лечение на белодробен тромбоемболизъм с фибринолитик</t>
  </si>
  <si>
    <t>Диагностика и лечение на хронична обструктивна белодробна болест - остра екзацербация</t>
  </si>
  <si>
    <t>Диагностика и лечение на бронхопневмония и бронхиолит при лица над 18-годишна възраст</t>
  </si>
  <si>
    <t>Бронхиална астма: среднотежък и тежък пристъп при лица над 18-годишна възраст</t>
  </si>
  <si>
    <t>Бронхиална астма: среднотежък и тежък пристъп при лица под 18-годишна възраст</t>
  </si>
  <si>
    <t>Диагностика и лечение на алергични заболявания на дихателната система при лица над 18 години</t>
  </si>
  <si>
    <t>Диагностика и лечение при инфекциозно-алергични заболявания на дихателната система при лица под 18 години</t>
  </si>
  <si>
    <t>Гнойно-възпалителни заболявания на бронхо-белодробната система при лица над 18 години</t>
  </si>
  <si>
    <t>Гнойно-възпалителни заболявания на бронхо-белодробната система при лица под 18 години</t>
  </si>
  <si>
    <t>Бронхоскопски процедури с неголям обем и сложност в пулмологията</t>
  </si>
  <si>
    <t>Високоспециализирани интервенционални процедури в пулмологията</t>
  </si>
  <si>
    <t>Лечение на декомпенсирана хронична дихателна недостатъчност при болести на дихателната система</t>
  </si>
  <si>
    <t>Лечение на декомпенсирана хронична дихателна недостатъчност при болести на дихателната система в детска възраст</t>
  </si>
  <si>
    <t>Лечение на декомпенсирана хронична дихателна недостатъчност при болести на дихателната система с механична вентилация</t>
  </si>
  <si>
    <t>Диагностика и лечение на бронхопневмония в детска възраст</t>
  </si>
  <si>
    <t>Диагностика и лечение на бронхиолит в детска възраст</t>
  </si>
  <si>
    <t>Диагностика и лечение на исхемичен мозъчен инсулт без тромболиза</t>
  </si>
  <si>
    <t>Диагностика и лечение на исхемичен мозъчен инсулт с тромболиза</t>
  </si>
  <si>
    <t>Диагностика и лечение на паренхимен мозъчен кръвоизлив</t>
  </si>
  <si>
    <t>Диагностика и лечение на субарахноиден кръвоизлив</t>
  </si>
  <si>
    <t>Диагностика и специфично лечение на остра и хронична демиелинизираща полиневропатия (Гилен-Баре)</t>
  </si>
  <si>
    <t>Диагностика и специфично лечение на остра и хронична демиелинизираща полиневропатия (Гилен-Баре) на апаратна вентилация</t>
  </si>
  <si>
    <t>Диагностика и лечение на болести на черепно-мозъчните нерви (ЧМН), на нервните коренчета и плексуси, полиневропатия и вертеброгенни болкови синдроми</t>
  </si>
  <si>
    <t>Диагностика и лечение на остри и хронични вирусни, бактериални, спирохетни, микотични и паразитни менингити, менингоенцефалити и миелити</t>
  </si>
  <si>
    <t>Диагностика и лечение на наследствени и дегенеративни заболявания на нервната система, засягащи ЦНС с начало в детска възраст</t>
  </si>
  <si>
    <t>Диагностика и лечение на наследствени и дегенеративни заболявания на нервната система при възрастни пациенти, засягащи централната нервна система и моторния неврон (ЛАС)</t>
  </si>
  <si>
    <t>Диагностика и лечение на невро-мускулни заболявания и болести на предните рога на гръбначния мозък</t>
  </si>
  <si>
    <t>Диагностика и лечение на мултиплена склероза</t>
  </si>
  <si>
    <t>Диагностика и лечение на епилепсия и епилептични пристъпи</t>
  </si>
  <si>
    <t>Лечение на епилептичен статус</t>
  </si>
  <si>
    <t>Миастения гравис и миастенни синдроми при лица над 18 години</t>
  </si>
  <si>
    <t>Миастения гравис и миастенни синдроми при лица под 18 години</t>
  </si>
  <si>
    <t>Лечение на миастенни кризи с кортикостероиди и апаратна вентилация</t>
  </si>
  <si>
    <t>Лечение на миастенни кризи с човешки имуноглобулин и апаратна вентилация</t>
  </si>
  <si>
    <t>Диагностика и лечение на паркинсонова болест</t>
  </si>
  <si>
    <t>Диагностика и лечение на заболявания на горния гастроинтестинален тракт</t>
  </si>
  <si>
    <t>Високоспециализирани интервенционални процедури при заболявания на гастроинтестиналния тракт</t>
  </si>
  <si>
    <t>Диагностика и лечение на болест на Крон и улцерозен колит</t>
  </si>
  <si>
    <t>Диагностика и лечение на заболявания на тънкото и дебелото черво</t>
  </si>
  <si>
    <t>Ендоскопско и медикаментозно лечение при остро кървене от гастроинтестиналния тракт</t>
  </si>
  <si>
    <t>Високоспециализирани интервенционални процедури при заболявания на хепатобилиарната система (ХБС), панкреаса и перитонеума</t>
  </si>
  <si>
    <t>Диагностика и лечение на заболявания на хепатобилиарната система, панкреаса и перитонеума</t>
  </si>
  <si>
    <t>Диагностика и лечение на декомпенсирани чернодробни заболявания (цироза)</t>
  </si>
  <si>
    <t>Диагностика и лечение на хронични чернодробни заболявания</t>
  </si>
  <si>
    <t>Диагностика и лечение на хронични диарии, с начало в детската възраст</t>
  </si>
  <si>
    <t>Декомпенсиран захарен диабет при лица над 18 години</t>
  </si>
  <si>
    <t>Декомпенсиран захарен диабет при лица под 18 години</t>
  </si>
  <si>
    <t>Диагностика и лечение на заболявания на щитовидната жлеза</t>
  </si>
  <si>
    <t>Заболявания на хипофизата и надбъбрека при лица над 18 години</t>
  </si>
  <si>
    <t>Заболявания на хипофизата и надбъбрека при лица под 18 години</t>
  </si>
  <si>
    <t>Костни метаболитни заболявания и нарушения на калциево-фосфорната обмяна при лица над 18 години</t>
  </si>
  <si>
    <t>Костни метаболитни заболявания и нарушения на калциево-фосфорната обмяна при лица под 18 години</t>
  </si>
  <si>
    <t>Диагностика на лица с метаболитни нарушения</t>
  </si>
  <si>
    <t>Лечение на лица с метаболитни нарушения</t>
  </si>
  <si>
    <t>Диагностика и лечение на остър и хроничен обострен пиелонефрит</t>
  </si>
  <si>
    <t>Диагностика и лечение на гломерулонефрити - остри и хронични, първични и вторични при системни заболявания - новооткрити</t>
  </si>
  <si>
    <t>Лечение на хистологично доказани гломерулонефрити - остри и хронични, първични и вторични при системни заболявания - при лица над 18 години</t>
  </si>
  <si>
    <t>Лечение на хистологично доказани гломерулонефрити - остри и хронични, първични и вторични при системни заболявания - при лица под 18 години</t>
  </si>
  <si>
    <t>Остра бъбречна недостатъчност при лица над 18 години</t>
  </si>
  <si>
    <t>Остра бъбречна недостатъчност при лица под 18 години</t>
  </si>
  <si>
    <t>Хронична бъбречна недостатъчност при лица над 18 години</t>
  </si>
  <si>
    <t>Хронична бъбречна недостатъчност при лица под 18 години</t>
  </si>
  <si>
    <t>Системни заболявания на съединителната тъкан при лица над 18 години</t>
  </si>
  <si>
    <t>Системни заболявания на съединителната тъкан при лица под 18 години</t>
  </si>
  <si>
    <t>Възпалителни ставни заболявания при лица над 18 години</t>
  </si>
  <si>
    <t>Възпалителни ставни заболявания при лица под 18 години</t>
  </si>
  <si>
    <t>Диагностика и лечение на дегенеративни и обменни ставни заболявания</t>
  </si>
  <si>
    <t>Диагностика и лечение на тежкопротичащи булозни дерматози</t>
  </si>
  <si>
    <t>Диагностика и лечение на тежкопротичащи бактериални инфекции на кожата</t>
  </si>
  <si>
    <t>Диагностика и лечение на тежкопротичащи форми на псориазис - обикновен, артропатичен, пустулозен и еритродермичен</t>
  </si>
  <si>
    <t>Диагностика и лечение на островъзникнали и тежкопротичащи еритродермии с генерализиран екзантем</t>
  </si>
  <si>
    <t>Лечение на кожни прояви при съединителнотъканни заболявания и васкулити</t>
  </si>
  <si>
    <t>Лечение на сифилис при бременни жени и при малигнени форми (на вторичен и третичен сифилис) с кристален пеницилин</t>
  </si>
  <si>
    <t>Диагностика и лечение на остропротичащи чревни инфекциозни болести с диаричен синдром</t>
  </si>
  <si>
    <t>Диагностика и лечение на инфекциозни и паразитни заболявания, предавани чрез ухапване от членестоноги</t>
  </si>
  <si>
    <t>Диагностика и лечение на остър вирусен хепатит А и Е</t>
  </si>
  <si>
    <t>Диагностика и лечение на остър вирусен хепатит В, С и D</t>
  </si>
  <si>
    <t>Диагностика и лечение на паразитози</t>
  </si>
  <si>
    <t>Диагностика и лечение на покривни инфекции</t>
  </si>
  <si>
    <t>Диагностика и лечение на контагиозни вирусни и бактериални заболявания - остропротичащи, с усложнения</t>
  </si>
  <si>
    <t>Диагностика и лечение на вирусни хеморагични трески</t>
  </si>
  <si>
    <t>Токсоалергични реакции при лица над 18 години</t>
  </si>
  <si>
    <t>Токсоалергични реакции при лица под 18 години</t>
  </si>
  <si>
    <t>Диагностика и лечение на отравяния и токсични ефекти от лекарства и битови отрови</t>
  </si>
  <si>
    <t>Диагностика и лечение на фалоидно гъбно отравяне</t>
  </si>
  <si>
    <t>Диагностика и лечение на токсична епидермална некролиза (болест на Лайел)</t>
  </si>
  <si>
    <t>Лечение на доказани първични имунодефицити</t>
  </si>
  <si>
    <t>Диагностика и лечение на остри внезапно възникнали състояния в детската възраст</t>
  </si>
  <si>
    <t>Диагностика и лечение на муковисцидоза</t>
  </si>
  <si>
    <t>Консервативно лечение на световъртеж, разстройства в равновесието от периферен и централен тип (диагностична)</t>
  </si>
  <si>
    <t>Консервативно лечение на световъртеж, разстройства в равновесието от периферен и централен тип с минимален болничен престой 4 дни</t>
  </si>
  <si>
    <t>Интензивно лечение на коматозни състояния, неиндицирани от травма</t>
  </si>
  <si>
    <t>Интензивно лечение при комбинирани и/или съчетани травми</t>
  </si>
  <si>
    <t>Оперативно лечение при сърдечни заболявания в условията на екстракорпорално кръвообращение. Минимално инвазивни сърдечни операции при лица над 18 години</t>
  </si>
  <si>
    <t>Оперативно лечение при сърдечни заболявания в условията на екстракорпорално кръвообращение при лица от 0 до 18 години. Минимално инвазивни сърдечни операции при лица от 0 до 18 години</t>
  </si>
  <si>
    <t>Оперативно лечение на деца до 1 година с критични вродени сърдечни малформации в условията на екстракорпорално кръвообращение</t>
  </si>
  <si>
    <t>Оперативни процедури при комплексни сърдечни малформации с много голям обем и сложност в условия на екстракорпорално кръвообращение</t>
  </si>
  <si>
    <t>Лечение на полиорганна недостатъчност, развила се след сърдечна операция</t>
  </si>
  <si>
    <t>Оперативно лечение на заболявания на сърцето, без екстракорпорално кръвообращение, при лица над 18 години</t>
  </si>
  <si>
    <t>Оперативно лечение при заболявания на сърцето, без екстракорпорално кръвообращение, при лица под 18 години</t>
  </si>
  <si>
    <t>Oперативно лечение на абдоминална аорта, долна празна вена и клоновете им</t>
  </si>
  <si>
    <t>Оперативно лечение на хронична съдова недостатъчност във феморо-поплитеалния и аксило-брахиалния сегмент</t>
  </si>
  <si>
    <t>Оперативно лечение на клонове на аортната дъга</t>
  </si>
  <si>
    <t>Спешни оперативни интервенции без съдова реконструкция при болни със съдови заболявания (тромбектомии, емболектомии, ампутации и симпатектомии)</t>
  </si>
  <si>
    <t>Kонсервативно лечение на съдова недостатъчност</t>
  </si>
  <si>
    <t>Консервативно лечение с простагландинови/простациклинови деривати при съдова недостатъчност</t>
  </si>
  <si>
    <t>Оперативно лечение при варикозна болест и усложненията ѝ</t>
  </si>
  <si>
    <t>Oперативни процедури върху придатъците на окото с голям обем и сложност</t>
  </si>
  <si>
    <t>Други операции на очната ябълка с голям обем и сложност</t>
  </si>
  <si>
    <t>Кератопластика</t>
  </si>
  <si>
    <t>Консервативно лечение на глаукома, съдови заболявания на окото и неперфоративни травми</t>
  </si>
  <si>
    <t>Консервативно лечение при инфекции и възпалителни заболявания на окото и придатъците му</t>
  </si>
  <si>
    <t>Оперативно лечение при заболявания на ретина, стъкловидно тяло и травми, засягащи задния очен сегмент</t>
  </si>
  <si>
    <t>Оперативно лечение на заболявания в областта на ушите, носа и гърлото с много голям обем и сложност</t>
  </si>
  <si>
    <t>Оперативно лечение на заболявания в областта на ушите, носа и гърлото с голям обем и сложност</t>
  </si>
  <si>
    <t>Оперативно лечение на заболявания в областта на ушите, носа и гърлото със среден обем и сложност</t>
  </si>
  <si>
    <t>Високотехнологична диагностика при ушно-носно-гърлени болести</t>
  </si>
  <si>
    <t>Консервативно парентерално лечение при ушно-носно-гърлени болести</t>
  </si>
  <si>
    <t>Трансуретрално оперативно лечение при онкологични заболявания на пикочния мехур</t>
  </si>
  <si>
    <t>Радикална цистопростатектомия с ортотопичен пикочен мехур</t>
  </si>
  <si>
    <t>Трансуретрална простатектомия</t>
  </si>
  <si>
    <t>Отворени оперативни процедури при доброкачествена хиперплазия на простатната жлеза и нейните усложнения</t>
  </si>
  <si>
    <t>Ендоскопски процедури при обструкции на горните пикочни пътища</t>
  </si>
  <si>
    <t>Оперативни процедури при вродени заболявания на пикочо-половата система</t>
  </si>
  <si>
    <t>Оперативни процедури върху мъжка полова система</t>
  </si>
  <si>
    <t>Оперативни процедури на долните пикочни пътища с голям обем и сложност</t>
  </si>
  <si>
    <t>Оперативни процедури на долните пикочни пътища със среден обем и сложност</t>
  </si>
  <si>
    <t>Оперативни процедури при инконтиненция на урината</t>
  </si>
  <si>
    <t>Реконструктивни операции в урологията</t>
  </si>
  <si>
    <t>Ендоскопски процедури при обструкции на долните пикочни пътища</t>
  </si>
  <si>
    <t>Оперативни процедури при травми на долните пикочни пътища</t>
  </si>
  <si>
    <t>Оперативни процедури на бъбрека и уретера с голям и много голям обем и сложност</t>
  </si>
  <si>
    <t>Оперативни процедури на бъбрека и уретера със среден обем и сложност</t>
  </si>
  <si>
    <t>Радикална цистектомия. Радикална цистопростатектомия</t>
  </si>
  <si>
    <t>Радикална простатектомия</t>
  </si>
  <si>
    <t>Оперативни интервенции при инфекции на меките и костни тъкани</t>
  </si>
  <si>
    <t>Артроскопски процедури в областта на скелетно-мускулната система</t>
  </si>
  <si>
    <t>Нерадикално отстраняване на матката</t>
  </si>
  <si>
    <t>Радикално отстраняване на женски полови органи</t>
  </si>
  <si>
    <t>Оперативни интервенции чрез коремен достъп за отстраняване на болестни изменения на женските полови органи</t>
  </si>
  <si>
    <t>Оперативни интервенции чрез долен достъп за отстраняване на болестни изменения или инвазивно изследване на женските полови органи</t>
  </si>
  <si>
    <t>Корекции на тазова (перинеална) статика и/или на незадържане на урината при жената</t>
  </si>
  <si>
    <t>Диагностични процедури и консервативно лечение на токсо-инфекциозен и анемичен синдром от акушеро-гинекологичен произход</t>
  </si>
  <si>
    <t>Корекции на проходимост и възстановяване на анатомия при жената</t>
  </si>
  <si>
    <t>Системна радикална ексцизия на лимфни възли (тазови и/или парааортални и/или ингвинални) като самостоятелна интервенция или съчетана с радикално отстраняване на женски полови органи. Тазова екзентерация</t>
  </si>
  <si>
    <t>Високотехнологична асистирана с робот гинекологична хирургия</t>
  </si>
  <si>
    <t>Интензивно лечение на интра- и постпартални усложнения, довели до шок</t>
  </si>
  <si>
    <t>Интензивно лечение на интра- и поспартални усложнения, довели до шок, с приложение на рекомбинантни фактори на кръвосъсирването</t>
  </si>
  <si>
    <t>Оперативни процедури на хранопровод, стомах и дуоденум с голям и много голям обем и сложност, при лица над 18 години</t>
  </si>
  <si>
    <t>Оперативни процедури на хранопровод, стомах и дуоденум с голям и много голям обем и сложност, при лица под 18 години</t>
  </si>
  <si>
    <t>Оперативни процедури на хранопровод, стомах и дуоденум със среден обем и сложност, при лица над 18 години</t>
  </si>
  <si>
    <t>Оперативни процедури на хранопровод, стомах и дуоденум със среден обем и сложност, при лица под 18 години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</si>
  <si>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сложност, при лица над 18 години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</si>
  <si>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сложност, при лица под 18 години</t>
  </si>
  <si>
    <t>Оперативни процедури на тънки и дебели черва със среден обем и сложност, при лица над 18 години</t>
  </si>
  <si>
    <t>Оперативни процедури на тънки и дебели черва със среден обем и сложност, при лица под 18 години</t>
  </si>
  <si>
    <t>Оперативни процедури върху апендикс</t>
  </si>
  <si>
    <t>Хирургични интервенции за затваряне на стома</t>
  </si>
  <si>
    <t>Хирургични интервенции на ануса и перианалното пространство</t>
  </si>
  <si>
    <t>Оперативни процедури при хернии</t>
  </si>
  <si>
    <t>Оперативни процедури при хернии с инкарцерация</t>
  </si>
  <si>
    <t>Конвенционална холецистектомия</t>
  </si>
  <si>
    <t>Лапароскопска холецистектомия</t>
  </si>
  <si>
    <t>Оперативни процедури върху екстрахепаталните жлъчни пътища</t>
  </si>
  <si>
    <t>Оперативни процедури върху черен дроб</t>
  </si>
  <si>
    <t>Оперативни процедури върху черен дроб при ехинококова болест</t>
  </si>
  <si>
    <t>Оперативни процедури върху панкреас и дистален холедох, с голям и много голям обем и сложност</t>
  </si>
  <si>
    <t>Оперативни процедури върху панкреас и дистален холедох, със среден обем и сложност</t>
  </si>
  <si>
    <t>Оперативни процедури върху далака при лица над 18 години</t>
  </si>
  <si>
    <t>Оперативни процедури върху далака при лица под 18 години</t>
  </si>
  <si>
    <t>Оперативни интервенции при диабетно стъпало, без съдово-реконструктивни операции</t>
  </si>
  <si>
    <t>Оперативно лечение на онкологично заболяване на гърдата: стадии Tis 1-4 N 0-2 M0-1</t>
  </si>
  <si>
    <t>Оперативни интервенции върху гърда с локална ексцизия и биопсия</t>
  </si>
  <si>
    <t>Оперативно лечение при остър перитонит</t>
  </si>
  <si>
    <t>Оперативно лечение на интраабдоминални абсцеси</t>
  </si>
  <si>
    <t>Консервативно лечение при остри коремни заболявания</t>
  </si>
  <si>
    <t>Хирургично лечение при животозастрашаващи инфекции на меките и костни тъкани</t>
  </si>
  <si>
    <t>Лечение на тумори на кожа и лигавици - злокачествени новообразувания</t>
  </si>
  <si>
    <t>Лечение на тумори на кожа и лигавици - доброкачествени новообразувания</t>
  </si>
  <si>
    <t>Реконструктивни операции на гърдата по медицински показания след доброкачествени и злокачествени тумори, вродени заболявания и последици от травми и изгаряния</t>
  </si>
  <si>
    <t>Оперативни процедури върху щитовидна и паращитовидни жлези, с голям и много голям обем и сложност</t>
  </si>
  <si>
    <t>Оперативни процедури върху щитовидна и паращитовидни жлези, със среден обем и сложност</t>
  </si>
  <si>
    <t>Хирургично лечение при надбъбречни заболявания</t>
  </si>
  <si>
    <t>Тежка черепно-мозъчна травма - оперативно лечение</t>
  </si>
  <si>
    <t>Тежка черепно-мозъчна травма - консервативно поведение</t>
  </si>
  <si>
    <t>Краниотомии, неиндицирани от травма, по класически начин</t>
  </si>
  <si>
    <t>Консервативно поведение при леки и среднотежки черепно-мозъчни травми</t>
  </si>
  <si>
    <t>Хирургично лечение при травма на главата</t>
  </si>
  <si>
    <t>Периферни и черепно-мозъчни нерви (екстракраниална част) - оперативно лечение</t>
  </si>
  <si>
    <t>Гръбначни и гръбначно-мозъчни оперативни интервенции с голям и много голям обем и сложност</t>
  </si>
  <si>
    <t>Гръбначни и гръбначно-мозъчни оперативни интервенции с малък и среден обем и сложност</t>
  </si>
  <si>
    <t>Оперативно лечение на тумори на бял дроб, медиастинум, плевра и гръдна стена</t>
  </si>
  <si>
    <t>Разширени (големи) операции с пълно или частично отстраняване на повече от един интраторакален орган, включително медиастинален тумор или гръдна стена. Едноетапни операции при белодробни болести, засягащи двата бели дроба при болести със съчетана белодробна и друга локализация</t>
  </si>
  <si>
    <t>Оперативно лечение на болести на бял дроб, медиастинум, плевра и гръдна стена, без онкологични заболявания</t>
  </si>
  <si>
    <t>Спешни състояния в гръдната хирургия</t>
  </si>
  <si>
    <t>Оперативни процедури с голям обем и сложност на таза и долния крайник</t>
  </si>
  <si>
    <t>Оперативни процедури при множествени счупвания и/или луксации на таза, горни и долни крайници</t>
  </si>
  <si>
    <t>Оперативни процедури с алопластика на тазобедрена и колянна става</t>
  </si>
  <si>
    <t>Оперативни процедури на таза и долния крайник със среден обем и сложност</t>
  </si>
  <si>
    <t>Оперативни процедури в областта на раменния пояс и горния крайник с голям обем и сложност</t>
  </si>
  <si>
    <t>Оперативни процедури в областта на раменния пояс и горния крайник с много голям обем и сложност</t>
  </si>
  <si>
    <t>Средни оперативни процедури в областта на раменния пояс и горния крайник</t>
  </si>
  <si>
    <t>Оперативни процедури при заболявания на гръдния кош</t>
  </si>
  <si>
    <t>Септични (бактериални) артрити и остеомиелити при лица под 18 години</t>
  </si>
  <si>
    <t>Хирургично лечение в лицево-челюстната област с много голям обем и сложност</t>
  </si>
  <si>
    <t>Оперативно лечение в лицево-челюстната област с голям обем и сложност</t>
  </si>
  <si>
    <t>Оперативни процедури в лицево-челюстната област със среден обем и сложност</t>
  </si>
  <si>
    <t>Оперативно лечение на възпалителни процеси в областта на лицето и шията</t>
  </si>
  <si>
    <t>Консервативно лечение при заболявания на лицево-челюстната област</t>
  </si>
  <si>
    <t>Оперативно лечение на вродени малформации в лицево-челюстната област</t>
  </si>
  <si>
    <t>Лечение на фрактури на лицевите и челюстните кости</t>
  </si>
  <si>
    <t>Хирургично лечение на изгаряния с площ от 5 % до 10 % при възрастни и до 3 % при деца</t>
  </si>
  <si>
    <t>Хирургично лечение при необширни изгаряния с площ от 1 % до 19 % от телесната повърхност, с хирургични интервенции</t>
  </si>
  <si>
    <t>Хирургично лечение при обширни изгаряния над 20 % от телесната повърхност, с хирургични интервенции</t>
  </si>
  <si>
    <t>Оперативно лечение на поражения, предизвикани от ниски температури (измръзване)</t>
  </si>
  <si>
    <t>Оперативно лечение на последствията от изгаряне и травма на кожата и подкожната тъкан</t>
  </si>
  <si>
    <t>Оперативно лечение на кожни дефекти от различно естество, налагащи пластично възстановяване</t>
  </si>
  <si>
    <t>Реплантация и реконструкции с микросъдова хирургия</t>
  </si>
  <si>
    <t>Оперативно лечение на деца до 1 година с вродени аномалии в областта на торакалната и абдоминалната област</t>
  </si>
  <si>
    <t>Продължително системно парентерално лекарствено лечение на злокачествени солидни тумори и свързаните с него усложнения</t>
  </si>
  <si>
    <t>Диагностични процедури за стадиране и оценка на терапевтичния отговор при пациенти със злокачествени солидни тумори с КТ</t>
  </si>
  <si>
    <t>Диагностични процедури за стадиране и оценка на терапевтичния отговор при пациенти със злокачествени солидни тумори с ЯМР</t>
  </si>
  <si>
    <t>Диагностика и лечение на левкемии</t>
  </si>
  <si>
    <t>Диагностика и лечение на лимфоми</t>
  </si>
  <si>
    <t>Диагностика и лечение на хеморагични диатези. Анемии</t>
  </si>
  <si>
    <t>Диагностика и консервативно лечение на онкологични и онкохематологични заболявания, възникнали в детска възраст</t>
  </si>
  <si>
    <t>Ортоволтно перкутанно лъчелечение и брахитерапия с високи активности</t>
  </si>
  <si>
    <t>Брахитерапия с ниски активности</t>
  </si>
  <si>
    <t>Конвенционална телегаматерапия</t>
  </si>
  <si>
    <t>Триизмерна конвенционална телегаматерапия и брахитерапия със закрити източници</t>
  </si>
  <si>
    <t>Високотехнологично лъчелечение на онкологични и неонкологични заболявания 3 дни престой без лъчехимиотерапия</t>
  </si>
  <si>
    <t>Високотехнологично лъчелечение на онкологични и неонкологични заболявания 30 дни престой или не по-малко от 20 процедури без нощувка</t>
  </si>
  <si>
    <t>Модулирано по интензитет лъчелечение на онкологични и неонкологични заболявания престой 5 дни или не по-малко от 5 процедури</t>
  </si>
  <si>
    <t>Модулирано по интензитет лъчелечение на онкологични и неонкологични заболявания 30 дни престой или не по-малко от 20 процедури без нощувка</t>
  </si>
  <si>
    <t>Радиохирургия на онкологични и неонкологични заболявания</t>
  </si>
  <si>
    <t>Радиохирургия на онкологични и неонкологични заболявания - роботизирана с кибер нож</t>
  </si>
  <si>
    <t>Палиативни грижи за болни с онкологични заболявания</t>
  </si>
  <si>
    <t>Продължително лечение и ранна рехабилитация след острия стадий на исхемичен и хеморагичен мозъчен инсулт с остатъчни проблеми за здравето</t>
  </si>
  <si>
    <t>Продължително лечение и ранна рехабилитация след инфаркт на миокарда и след сърдечни интервенции</t>
  </si>
  <si>
    <t>Продължително лечение и ранна рехабилитация след оперативни интервенции с голям и много голям обем и сложност с остатъчни проблеми за здравето</t>
  </si>
  <si>
    <t>Физикална терапия, рехабилитация и специализирани грижи при персистиращо/хронично/вегетативно състояние</t>
  </si>
  <si>
    <t>Физикална терапия и рехабилитация при родова травма на централната нервна система</t>
  </si>
  <si>
    <t>Физикална терапия и рехабилитация при родова травма на периферната нервна система</t>
  </si>
  <si>
    <t>Физикална терапия и рехабилитация при детска церебрална парализа</t>
  </si>
  <si>
    <t>Физикална терапия и рехабилитация при първични мускулни увреждания и спинална мускулна атрофия</t>
  </si>
  <si>
    <t>Физикална терапия и рехабилитация на болести на централната нервна система</t>
  </si>
  <si>
    <t>Физикална терапия и рехабилитация при болести на периферната нервна система</t>
  </si>
  <si>
    <t>Физикална терапия и рехабилитация след преживян/стар инфаркт на миокарда и следоперативни интервенции</t>
  </si>
  <si>
    <t>Физикална терапия и рехабилитация при болести на опорно-двигателен апарат</t>
  </si>
  <si>
    <t>Речева рехабилитация след ларингектомия</t>
  </si>
  <si>
    <t>Наблюдение до 48 часа в стационарни условия след проведена амбулаторна процедура</t>
  </si>
  <si>
    <t>Краниотомии, неиндицирани от травма, чрез съвременни технологии (невронавигация, невроендоскопия и интраоперативен ултразвук)</t>
  </si>
  <si>
    <t>Оперативни процедури с много голям обем и сложност на таза, тазо-бедрената и колянната става</t>
  </si>
  <si>
    <t>2017КП001</t>
  </si>
  <si>
    <t>2017КП002</t>
  </si>
  <si>
    <t>2017КП003</t>
  </si>
  <si>
    <t>2017КП004.1</t>
  </si>
  <si>
    <t>2017КП004.2</t>
  </si>
  <si>
    <t>2017КП005</t>
  </si>
  <si>
    <t>2017КП006</t>
  </si>
  <si>
    <t>2017КП007</t>
  </si>
  <si>
    <t>2017КП008</t>
  </si>
  <si>
    <t>2017КП009</t>
  </si>
  <si>
    <t>2017КП015.1</t>
  </si>
  <si>
    <t>2017КП015.2</t>
  </si>
  <si>
    <t>2017КП019.1</t>
  </si>
  <si>
    <t>2017КП019.2</t>
  </si>
  <si>
    <t>2017КП020</t>
  </si>
  <si>
    <t>2017КП021</t>
  </si>
  <si>
    <t>2017КП022</t>
  </si>
  <si>
    <t>2017КП023</t>
  </si>
  <si>
    <t>2017КП024</t>
  </si>
  <si>
    <t>2017КП025</t>
  </si>
  <si>
    <t>2017КП026</t>
  </si>
  <si>
    <t>2017КП027</t>
  </si>
  <si>
    <t>2017КП028</t>
  </si>
  <si>
    <t>2017КП029</t>
  </si>
  <si>
    <t>2017КП030</t>
  </si>
  <si>
    <t>2017КП031</t>
  </si>
  <si>
    <t>2017КП032</t>
  </si>
  <si>
    <t>2017КП033</t>
  </si>
  <si>
    <t>2017КП034</t>
  </si>
  <si>
    <t>2017КП035</t>
  </si>
  <si>
    <t>2017КП036</t>
  </si>
  <si>
    <t>2017КП037</t>
  </si>
  <si>
    <t>2017КП038</t>
  </si>
  <si>
    <t>2017КП039</t>
  </si>
  <si>
    <t>2017КП040.1</t>
  </si>
  <si>
    <t>2017КП040.2</t>
  </si>
  <si>
    <t>2017КП041.1</t>
  </si>
  <si>
    <t>2017КП041.2</t>
  </si>
  <si>
    <t>2017КП042.1</t>
  </si>
  <si>
    <t>2017КП042.2</t>
  </si>
  <si>
    <t>2017КП043</t>
  </si>
  <si>
    <t>2017КП044</t>
  </si>
  <si>
    <t>2017КП045</t>
  </si>
  <si>
    <t>2017КП046</t>
  </si>
  <si>
    <t>2017КП047</t>
  </si>
  <si>
    <t>2017КП048</t>
  </si>
  <si>
    <t>2017КП049</t>
  </si>
  <si>
    <t>2017КП050</t>
  </si>
  <si>
    <t>2017КП051</t>
  </si>
  <si>
    <t>2017КП052</t>
  </si>
  <si>
    <t>2017КП053</t>
  </si>
  <si>
    <t>2017КП054</t>
  </si>
  <si>
    <t>2017КП055</t>
  </si>
  <si>
    <t>2017КП056</t>
  </si>
  <si>
    <t>2017КП057</t>
  </si>
  <si>
    <t>2017КП058</t>
  </si>
  <si>
    <t>2017КП059</t>
  </si>
  <si>
    <t>2017КП060</t>
  </si>
  <si>
    <t>2017КП061</t>
  </si>
  <si>
    <t>2017КП062</t>
  </si>
  <si>
    <t>2017КП063</t>
  </si>
  <si>
    <t>2017КП064.1</t>
  </si>
  <si>
    <t>2017КП064.2</t>
  </si>
  <si>
    <t>2017КП065</t>
  </si>
  <si>
    <t>2017КП066</t>
  </si>
  <si>
    <t>2017КП067</t>
  </si>
  <si>
    <t>2017КП068</t>
  </si>
  <si>
    <t>2017КП069</t>
  </si>
  <si>
    <t>2017КП070</t>
  </si>
  <si>
    <t>2017КП071</t>
  </si>
  <si>
    <t>2017КП072</t>
  </si>
  <si>
    <t>2017КП073</t>
  </si>
  <si>
    <t>2017КП074</t>
  </si>
  <si>
    <t>2017КП075</t>
  </si>
  <si>
    <t>2017КП076</t>
  </si>
  <si>
    <t>2017КП077</t>
  </si>
  <si>
    <t>2017КП078.1</t>
  </si>
  <si>
    <t>2017КП078.2</t>
  </si>
  <si>
    <t>2017КП079</t>
  </si>
  <si>
    <t>2017КП080.1</t>
  </si>
  <si>
    <t>2017КП080.2</t>
  </si>
  <si>
    <t>2017КП081.1</t>
  </si>
  <si>
    <t>2017КП081.2</t>
  </si>
  <si>
    <t>2017КП082</t>
  </si>
  <si>
    <t>2017КП083</t>
  </si>
  <si>
    <t>2017КП084</t>
  </si>
  <si>
    <t>2017КП085</t>
  </si>
  <si>
    <t>2017КП086.1</t>
  </si>
  <si>
    <t>2017КП086.2</t>
  </si>
  <si>
    <t>2017КП087.1</t>
  </si>
  <si>
    <t>2017КП087.2</t>
  </si>
  <si>
    <t>2017КП088.1</t>
  </si>
  <si>
    <t>2017КП088.2</t>
  </si>
  <si>
    <t>2017КП089.1</t>
  </si>
  <si>
    <t>2017КП089.2</t>
  </si>
  <si>
    <t>2017КП090.1</t>
  </si>
  <si>
    <t>2017КП090.2</t>
  </si>
  <si>
    <t>2017КП091</t>
  </si>
  <si>
    <t>2017КП092</t>
  </si>
  <si>
    <t>2017КП093</t>
  </si>
  <si>
    <t>2017КП094</t>
  </si>
  <si>
    <t>2017КП095</t>
  </si>
  <si>
    <t>2017КП096</t>
  </si>
  <si>
    <t>2017КП097</t>
  </si>
  <si>
    <t>2017КП098</t>
  </si>
  <si>
    <t>2017КП099</t>
  </si>
  <si>
    <t>2017КП100</t>
  </si>
  <si>
    <t>2017КП101</t>
  </si>
  <si>
    <t>2017КП102</t>
  </si>
  <si>
    <t>2017КП103</t>
  </si>
  <si>
    <t>2017КП104</t>
  </si>
  <si>
    <t>2017КП105</t>
  </si>
  <si>
    <t>2017КП106.1</t>
  </si>
  <si>
    <t>2017КП106.2</t>
  </si>
  <si>
    <t>2017КП107</t>
  </si>
  <si>
    <t>2017КП108</t>
  </si>
  <si>
    <t>2017КП109</t>
  </si>
  <si>
    <t>2017КП110</t>
  </si>
  <si>
    <t>2017КП111</t>
  </si>
  <si>
    <t>2017КП112</t>
  </si>
  <si>
    <t>2017КП113.1</t>
  </si>
  <si>
    <t>2017КП113.2</t>
  </si>
  <si>
    <t>2017КП114</t>
  </si>
  <si>
    <t>2017КП115</t>
  </si>
  <si>
    <t>2017КП116</t>
  </si>
  <si>
    <t>2017КП117</t>
  </si>
  <si>
    <t>2017КП118</t>
  </si>
  <si>
    <t>2017КП119</t>
  </si>
  <si>
    <t>2017КП120</t>
  </si>
  <si>
    <t>2017КП121</t>
  </si>
  <si>
    <t>2017КП122</t>
  </si>
  <si>
    <t>2017КП123</t>
  </si>
  <si>
    <t>2017КП124</t>
  </si>
  <si>
    <t>2017КП125</t>
  </si>
  <si>
    <t>2017КП126</t>
  </si>
  <si>
    <t>2017КП127</t>
  </si>
  <si>
    <t>2017КП128</t>
  </si>
  <si>
    <t>2017КП129</t>
  </si>
  <si>
    <t>2017КП130</t>
  </si>
  <si>
    <t>2017КП131</t>
  </si>
  <si>
    <t>2017КП132</t>
  </si>
  <si>
    <t>2017КП133</t>
  </si>
  <si>
    <t>2017КП134</t>
  </si>
  <si>
    <t>2017КП135</t>
  </si>
  <si>
    <t>2017КП136</t>
  </si>
  <si>
    <t>2017КП137</t>
  </si>
  <si>
    <t>2017КП138</t>
  </si>
  <si>
    <t>2017КП139</t>
  </si>
  <si>
    <t>2017КП140</t>
  </si>
  <si>
    <t>2017КП141</t>
  </si>
  <si>
    <t>2017КП142</t>
  </si>
  <si>
    <t>2017КП143</t>
  </si>
  <si>
    <t>2017КП144</t>
  </si>
  <si>
    <t>2017КП145</t>
  </si>
  <si>
    <t>2017КП146</t>
  </si>
  <si>
    <t>2017КП147</t>
  </si>
  <si>
    <t>2017КП148</t>
  </si>
  <si>
    <t>2017КП149</t>
  </si>
  <si>
    <t>2017КП150</t>
  </si>
  <si>
    <t>2017КП151</t>
  </si>
  <si>
    <t>2017КП152</t>
  </si>
  <si>
    <t>2017КП153</t>
  </si>
  <si>
    <t>2017КП154</t>
  </si>
  <si>
    <t>2017КП155</t>
  </si>
  <si>
    <t>2017КП156</t>
  </si>
  <si>
    <t>2017КП157</t>
  </si>
  <si>
    <t>2017КП158</t>
  </si>
  <si>
    <t>2017КП159</t>
  </si>
  <si>
    <t>2017КП160</t>
  </si>
  <si>
    <t>2017КП161</t>
  </si>
  <si>
    <t>2017КП162</t>
  </si>
  <si>
    <t>2017КП163</t>
  </si>
  <si>
    <t>2017КП164</t>
  </si>
  <si>
    <t>2017КП165</t>
  </si>
  <si>
    <t>2017КП166</t>
  </si>
  <si>
    <t>2017КП167</t>
  </si>
  <si>
    <t>2017КП168</t>
  </si>
  <si>
    <t>2017КП169</t>
  </si>
  <si>
    <t>2017КП170</t>
  </si>
  <si>
    <t>2017КП171</t>
  </si>
  <si>
    <t>2017КП172</t>
  </si>
  <si>
    <t>2017КП173</t>
  </si>
  <si>
    <t>2017КП174</t>
  </si>
  <si>
    <t>2017КП175</t>
  </si>
  <si>
    <t>2017КП176</t>
  </si>
  <si>
    <t>2017КП177</t>
  </si>
  <si>
    <t>2017КП178</t>
  </si>
  <si>
    <t>2017КП179</t>
  </si>
  <si>
    <t>2017КП180</t>
  </si>
  <si>
    <t>2017КП181</t>
  </si>
  <si>
    <t>2017КП182</t>
  </si>
  <si>
    <t>2017КП183</t>
  </si>
  <si>
    <t>2017КП184</t>
  </si>
  <si>
    <t>2017КП185</t>
  </si>
  <si>
    <t>2017КП186</t>
  </si>
  <si>
    <t>2017КП187</t>
  </si>
  <si>
    <t>2017КП188</t>
  </si>
  <si>
    <t>2017КП189</t>
  </si>
  <si>
    <t>2017КП190</t>
  </si>
  <si>
    <t>2017КП191.1</t>
  </si>
  <si>
    <t>2017КП191.2</t>
  </si>
  <si>
    <t>2017КП192</t>
  </si>
  <si>
    <t>2017КП193</t>
  </si>
  <si>
    <t>2017КП194</t>
  </si>
  <si>
    <t>2017КП195</t>
  </si>
  <si>
    <t>2017КП196</t>
  </si>
  <si>
    <t>2017КП197</t>
  </si>
  <si>
    <t>2017КП198</t>
  </si>
  <si>
    <t>2017КП199.1</t>
  </si>
  <si>
    <t>2017КП199.2</t>
  </si>
  <si>
    <t>2017КП200</t>
  </si>
  <si>
    <t>2017КП201</t>
  </si>
  <si>
    <t>2017КП202</t>
  </si>
  <si>
    <t>2017КП203</t>
  </si>
  <si>
    <t>2017КП204</t>
  </si>
  <si>
    <t>2017КП205</t>
  </si>
  <si>
    <t>2017КП206</t>
  </si>
  <si>
    <t>2017КП207</t>
  </si>
  <si>
    <t>2017КП208</t>
  </si>
  <si>
    <t>2017КП209</t>
  </si>
  <si>
    <t>2017КП210</t>
  </si>
  <si>
    <t>2017КП211</t>
  </si>
  <si>
    <t>2017КП212</t>
  </si>
  <si>
    <t>2017КП213</t>
  </si>
  <si>
    <t>2017КП214</t>
  </si>
  <si>
    <t>2017КП215</t>
  </si>
  <si>
    <t>2017КП216</t>
  </si>
  <si>
    <t>2017КП217.1</t>
  </si>
  <si>
    <t>2017КП217.2</t>
  </si>
  <si>
    <t>2017КП217.3</t>
  </si>
  <si>
    <t>2017КП218</t>
  </si>
  <si>
    <t>2017КП219</t>
  </si>
  <si>
    <t>2017КП220</t>
  </si>
  <si>
    <t>2017КП221</t>
  </si>
  <si>
    <t>2017КП222</t>
  </si>
  <si>
    <t>2017КП223</t>
  </si>
  <si>
    <t>2017КП224</t>
  </si>
  <si>
    <t>2017КП225</t>
  </si>
  <si>
    <t>2017КП226</t>
  </si>
  <si>
    <t>2017КП227</t>
  </si>
  <si>
    <t>2017КП228</t>
  </si>
  <si>
    <t>2017КП229</t>
  </si>
  <si>
    <t>2017КП230</t>
  </si>
  <si>
    <t>2017КП231</t>
  </si>
  <si>
    <t>2017КП232</t>
  </si>
  <si>
    <t>2017КП233</t>
  </si>
  <si>
    <t>2017КП234</t>
  </si>
  <si>
    <t>2017КП235</t>
  </si>
  <si>
    <t>2017КП236</t>
  </si>
  <si>
    <t>2017КП237</t>
  </si>
  <si>
    <t>2017КП238</t>
  </si>
  <si>
    <t>2017КП239</t>
  </si>
  <si>
    <t>2017КП240</t>
  </si>
  <si>
    <t>2017КП241.1</t>
  </si>
  <si>
    <t>2017КП241.2</t>
  </si>
  <si>
    <t>2017КП242</t>
  </si>
  <si>
    <t>2017КП243</t>
  </si>
  <si>
    <t>2017КП244</t>
  </si>
  <si>
    <t>2017КП245</t>
  </si>
  <si>
    <t>2017КП246</t>
  </si>
  <si>
    <t>2017КП247</t>
  </si>
  <si>
    <t>2017КП248</t>
  </si>
  <si>
    <t>2017КП249</t>
  </si>
  <si>
    <t>2017КП250.1</t>
  </si>
  <si>
    <t>2017КП250.2</t>
  </si>
  <si>
    <t>2017КП251.1</t>
  </si>
  <si>
    <t>2017КП251.2</t>
  </si>
  <si>
    <t>2017КП252.1</t>
  </si>
  <si>
    <t>2017КП252.2</t>
  </si>
  <si>
    <t>2017КП253</t>
  </si>
  <si>
    <t>2017КП254</t>
  </si>
  <si>
    <t>2017КП255</t>
  </si>
  <si>
    <t>2017КП256</t>
  </si>
  <si>
    <t>2017КП257</t>
  </si>
  <si>
    <t>2017КП258</t>
  </si>
  <si>
    <t>2017КП259</t>
  </si>
  <si>
    <t>2017КП260</t>
  </si>
  <si>
    <t>2017КП261</t>
  </si>
  <si>
    <t>2017КП262</t>
  </si>
  <si>
    <t>2017КП263</t>
  </si>
  <si>
    <t>2017КП264</t>
  </si>
  <si>
    <t>2017КП265</t>
  </si>
  <si>
    <t>2017КП266</t>
  </si>
  <si>
    <t>2017КП999</t>
  </si>
  <si>
    <t>Диализно лечение при остри състояния</t>
  </si>
  <si>
    <t>Интензивно лечение на новородени деца с асистирано дишане</t>
  </si>
  <si>
    <t>Интензивно лечение, мониторинг и интензивни грижи с механична вентилация и/или парентерално хранене</t>
  </si>
  <si>
    <t>Интензивно лечение, мониторинг и интензивни грижи без механична вентилация и/или парентерално хранене</t>
  </si>
  <si>
    <t>2017КПр01</t>
  </si>
  <si>
    <t>2017КПр02</t>
  </si>
  <si>
    <t>2017КПр03</t>
  </si>
  <si>
    <t>2017КПр04</t>
  </si>
  <si>
    <t>Хрониохемодиализа</t>
  </si>
  <si>
    <t>Перитонеална диализа с апарат</t>
  </si>
  <si>
    <t>Перитонеална диализа без апарат</t>
  </si>
  <si>
    <t>Осигуряване на постоянен достъп за провеждане на диализно лечение и химиотерапия</t>
  </si>
  <si>
    <t>Определяне на план за лечение на болни със злокачествени заболявания</t>
  </si>
  <si>
    <t>Системно лекарствено лечение при злокачествени солидни тумори и хематологични заболявания</t>
  </si>
  <si>
    <t>Амбулаторно наблюдение/диспансеризация при злокачествени заболявания и при вродени хематологични заболявания</t>
  </si>
  <si>
    <t>Проследяване на терапевтичния отговор при пациенти на домашно лечение с прицелна перорална противотуморна терапия и перорална химиотерапия</t>
  </si>
  <si>
    <t>Амбулаторно наблюдение/диспансеризация при муковисцидоза</t>
  </si>
  <si>
    <t>Наблюдение при пациенти с невромускулни заболявания на неинвазивна вентилация</t>
  </si>
  <si>
    <t>Консервативно лечение на продължителна бъбречна колика</t>
  </si>
  <si>
    <t>Бъбречно-каменна болест: уролитиаза - екстракорпорална литотрипсия</t>
  </si>
  <si>
    <t>Инструментална диагностика и лечение на заболявания на щитовидната жлеза</t>
  </si>
  <si>
    <t>Диагностика и определяне на терапевтично поведение на заболявания на хипофизата и надбъбрека</t>
  </si>
  <si>
    <t>Диагностика и определяне на терапевтично поведение на костни метаболитни заболявания и нарушения на калциево-фосфорната обмяна</t>
  </si>
  <si>
    <t>Лечение на тежкопротичащи форми на псориазис</t>
  </si>
  <si>
    <t>Диагностика и лечение на еритродермии</t>
  </si>
  <si>
    <t>Оперативни процедури в областта на ушите, носа и гърлото и лицево-челюстната област с малък обем и сложност</t>
  </si>
  <si>
    <t>Оперативно отстраняване на катаракта</t>
  </si>
  <si>
    <t>Хирургично лечение на глаукома</t>
  </si>
  <si>
    <t>Оперативни интервенции върху окото и придатъците му със среден обем и сложност</t>
  </si>
  <si>
    <t>Малки оперативни процедури на раменен пояс и горен крайник</t>
  </si>
  <si>
    <t>Малки оперативни процедури на таза и долния крайник</t>
  </si>
  <si>
    <t>Mалки артроскопски процедури в областта на скелетно-мускулната система</t>
  </si>
  <si>
    <t>Диагностична и терапевтична пункция и/или биопсия</t>
  </si>
  <si>
    <t>Амбулаторни хирургични процедури</t>
  </si>
  <si>
    <t>Специфични изследвания при хематологични заболявания</t>
  </si>
  <si>
    <t>Паравертебрални блокади и блокади на отделни нерви</t>
  </si>
  <si>
    <t>Поетапна вертикализация и обучение в ходене</t>
  </si>
  <si>
    <t>Напасване на протеза на горен или долен крайник</t>
  </si>
  <si>
    <t>Амбулаторно наблюдение на лица с кохлеарно-имплантна система</t>
  </si>
  <si>
    <t>Амбулаторно наблюдение на лица с постоянен електрокардиостимулатор</t>
  </si>
  <si>
    <t>Парентерална инфузия на лекарствени продукти по терапевтична схема</t>
  </si>
  <si>
    <t>Ендоскопска диагностика на заболявания, засягащи стомашно-чревния тракт</t>
  </si>
  <si>
    <t>Сцинтиграфски изследвания</t>
  </si>
  <si>
    <t>Позитроннo-емисионна томография с компютърна томография (ПЕТ/КТ) (РЕТ/СТ)</t>
  </si>
  <si>
    <t>Еднофотонна емисионна компютърна томография с компютърна томография - SPECT/CT на хибриден скенер</t>
  </si>
  <si>
    <t>Амбулаторно наблюдение и проследяване на терапевтичния отговор при пациенти, получаващи скъпоструващи лекарствени продукти по реда на чл. 78, ал. 2 ЗЗО</t>
  </si>
  <si>
    <t>Амбулатарно лечение и контрол на гноен хидраденит</t>
  </si>
  <si>
    <t>Амбулаторно лечение и контрол на идиопатична белодробна фиброза</t>
  </si>
  <si>
    <t>Амбулаторно лечение и контрол при туберозна склероза</t>
  </si>
  <si>
    <t>Амбулаторно наблюдение/диспансеризация на пациенти с тежкопротичащи възпалителни полиартропатии и спондилопатии</t>
  </si>
  <si>
    <t>2017АПр01</t>
  </si>
  <si>
    <t>2017АПр02</t>
  </si>
  <si>
    <t>2017АПр03</t>
  </si>
  <si>
    <t>2017АПр04</t>
  </si>
  <si>
    <t>2017АПр05</t>
  </si>
  <si>
    <t>2017АПр06</t>
  </si>
  <si>
    <t>2017АПр07</t>
  </si>
  <si>
    <t>2017АПр08</t>
  </si>
  <si>
    <t>2017АПр09</t>
  </si>
  <si>
    <t>2017АПр10</t>
  </si>
  <si>
    <t>2017АПр11</t>
  </si>
  <si>
    <t>2017АПр12</t>
  </si>
  <si>
    <t>2017АПр13</t>
  </si>
  <si>
    <t>2017АПр14</t>
  </si>
  <si>
    <t>2017АПр15</t>
  </si>
  <si>
    <t>2017АПр16</t>
  </si>
  <si>
    <t>2017АПр17</t>
  </si>
  <si>
    <t>2017АПр18</t>
  </si>
  <si>
    <t>2017АПр19</t>
  </si>
  <si>
    <t>2017АПр20</t>
  </si>
  <si>
    <t>2017АПр21</t>
  </si>
  <si>
    <t>2017АПр22</t>
  </si>
  <si>
    <t>2017АПр23</t>
  </si>
  <si>
    <t>2017АПр24</t>
  </si>
  <si>
    <t>2017АПр25</t>
  </si>
  <si>
    <t>2017АПр26</t>
  </si>
  <si>
    <t>2017АПр27</t>
  </si>
  <si>
    <t>2017АПр28</t>
  </si>
  <si>
    <t>2017АПр29</t>
  </si>
  <si>
    <t>2017АПр30</t>
  </si>
  <si>
    <t>2017АПр31</t>
  </si>
  <si>
    <t>2017АПр32</t>
  </si>
  <si>
    <t>2017АПр33</t>
  </si>
  <si>
    <t>2017АПр34</t>
  </si>
  <si>
    <t>2017АПр35</t>
  </si>
  <si>
    <t>2017АПр36</t>
  </si>
  <si>
    <t>2017АПр37</t>
  </si>
  <si>
    <t>2017АПр38</t>
  </si>
  <si>
    <t>2017АПр39</t>
  </si>
  <si>
    <t>2017АПр40</t>
  </si>
  <si>
    <t>2017АПр41</t>
  </si>
  <si>
    <t>2017АПр42</t>
  </si>
  <si>
    <t xml:space="preserve">Стационарни грижи при бременност с повишен риск </t>
  </si>
  <si>
    <t xml:space="preserve">Пренатална инвазивна диагностика на бременността и интензивни грижи при бременност с реализиран риск </t>
  </si>
  <si>
    <t xml:space="preserve">Оперативни процедури за задържане на бременност </t>
  </si>
  <si>
    <t xml:space="preserve">Раждане </t>
  </si>
  <si>
    <t xml:space="preserve">Грижи за здраво новородено дете </t>
  </si>
  <si>
    <t xml:space="preserve">Диагностика и лечение на новородени с тегло над 2500 грама, първа степен на тежест </t>
  </si>
  <si>
    <t xml:space="preserve">Диагностика и лечение на новородени с тегло над 2500 грама, втора степен на тежест </t>
  </si>
  <si>
    <t xml:space="preserve">Диагностика и лечение на новородени с тегло от 1500 до 2499 грама, първа степен на тежест </t>
  </si>
  <si>
    <t xml:space="preserve">Диагностика и лечение на новородени с тегло от 1500 до 2499 грама, втора степен на тежест </t>
  </si>
  <si>
    <t xml:space="preserve">Диагностика и лечение на новородени с тегло под 1499 грама </t>
  </si>
  <si>
    <t xml:space="preserve">Диагностика и лечение на дете c вродени аномалии </t>
  </si>
  <si>
    <t xml:space="preserve">Диагностика и интензивно лечение на новородени с дихателна недос­татъчност, първа степен на тежест </t>
  </si>
  <si>
    <t xml:space="preserve">Диагностика и интензивно лечение на новородени с дихателна недос­татъчност, втора степен на тежест </t>
  </si>
  <si>
    <t xml:space="preserve">Диагностика и лечение на нестабилна форма на ангина пекторис/остър миокарден инфаркт без инвазивно изследване и/или интервенционално лечение </t>
  </si>
  <si>
    <t xml:space="preserve">Инвазивна диагностика при сърдечно-съдови заболявания </t>
  </si>
  <si>
    <t xml:space="preserve">Инвазивна диагностика при сърдечно-съдови заболявания с механична вентилация </t>
  </si>
  <si>
    <t xml:space="preserve">Интервенционално лечение и свързани с него диагностични катетери­зации при сърдечно-съдови заболявания </t>
  </si>
  <si>
    <t xml:space="preserve">Интервенционално лечение и свързани с него диагностични катетери­зации при сърдечни аритмии </t>
  </si>
  <si>
    <t xml:space="preserve">Интервенционално лечение и свързани с него диагностични катетери­зации при вродени сърдечни малформации </t>
  </si>
  <si>
    <t xml:space="preserve">Интервенционално лечение и свързани с него диагностични катетери­зации при вродени сърдечни малформации с механична вентилация </t>
  </si>
  <si>
    <t xml:space="preserve">Ендоваскуларно лечение на екстракраниални съдове </t>
  </si>
  <si>
    <t xml:space="preserve">Диагностика и лечение на нестабилна форма на ангина пекторис с инвазивно изследване </t>
  </si>
  <si>
    <t xml:space="preserve">Диагностика и лечение на нестабилна форма на ангина пекторис с интервенционално лечение </t>
  </si>
  <si>
    <t xml:space="preserve">Диагностика и лечение на остър коронарен синдром с фибринолитик </t>
  </si>
  <si>
    <t xml:space="preserve">Диагностика и лечение на остър коронарен синдром с персистираща елевация на ST сегмент с интервенционално лечение </t>
  </si>
  <si>
    <t xml:space="preserve">Диагностика и лечение на остра и изострена хронична сърдечна недос­татъчност без механична вентилация </t>
  </si>
  <si>
    <t xml:space="preserve">Диагностика и лечение на остра и изострена хронична сърдечна недос­татъчност с механична вентилация </t>
  </si>
  <si>
    <t xml:space="preserve">Диагностика и лечение на инфекциозен ендокардит </t>
  </si>
  <si>
    <t xml:space="preserve">Диагностика и лечение на заболявания на миокарда и перикарда </t>
  </si>
  <si>
    <t xml:space="preserve">Диагностика и лечение на ритъмни и проводни нарушения </t>
  </si>
  <si>
    <t xml:space="preserve">Диагностика и лечение на артериална хипертония в детската възраст </t>
  </si>
  <si>
    <t xml:space="preserve">Диагностика и лечение на хипоксемични състояния при вродени сър­дечни малформации в детска възраст </t>
  </si>
  <si>
    <t xml:space="preserve">Диагностика и лечение на белодробен тромбоемболизъм без фибринолитик </t>
  </si>
  <si>
    <t xml:space="preserve">Диагностика и лечение на белодробен тромбоемболизъм с фибринолитик </t>
  </si>
  <si>
    <t xml:space="preserve">Диагностика и лечение на хронична обструктивна белодробна бо­лест – остра екзацербация </t>
  </si>
  <si>
    <t xml:space="preserve">Диагностика и лечение на бронхопневмония и бронхиолит при лица над 18-годишна възраст </t>
  </si>
  <si>
    <t xml:space="preserve">Диагностика и лечение на алергични заболявания на дихателната сис­тема при лица над 18 г. </t>
  </si>
  <si>
    <t xml:space="preserve">Диагностика и лечение при инфекциозно-алергични заболявания на дихателната система при лица под 18 години </t>
  </si>
  <si>
    <t xml:space="preserve">Бронхоскопски процедури с неголям обем и сложност в пулмологията </t>
  </si>
  <si>
    <t xml:space="preserve">Високоспециализирани интервенционални процедури в пулмологията </t>
  </si>
  <si>
    <t xml:space="preserve">Лечение на декомпенсирана хронична дихателна недостатъчност при болести на дихателната система </t>
  </si>
  <si>
    <t xml:space="preserve">Лечение на декомпенсирана хронична дихателна недостатъчност при болести на дихателната система в детска възраст </t>
  </si>
  <si>
    <t xml:space="preserve">Лечение на декомпенсирана хронична дихателна недостатъчност при болести на дихателната система с механична вентилация </t>
  </si>
  <si>
    <t xml:space="preserve">Диагностика и лечение на бронхопневмония в детска възраст </t>
  </si>
  <si>
    <t xml:space="preserve">Диагностика и лечение на бронхиолит в детската възраст </t>
  </si>
  <si>
    <t xml:space="preserve">Диагностика и лечение на исхемичен мозъчен инсулт без тромболиза </t>
  </si>
  <si>
    <t xml:space="preserve">Диагностика и лечение на исхемичен мозъчен инсулт с тромболиза </t>
  </si>
  <si>
    <t xml:space="preserve">Диагностика и лечение на паренхимен мозъчен кръвоизлив </t>
  </si>
  <si>
    <t xml:space="preserve">Диагностика и лечение на субарахноиден кръвоизлив </t>
  </si>
  <si>
    <t xml:space="preserve">Диагностика и специфично лечение на остра и хронична демиелинизи­раща полиневропатия (Гилен-Баре) на апаратна вентилация </t>
  </si>
  <si>
    <t xml:space="preserve">Диагностика и лечение на болести на черепно-мозъчните нерви (ЧМН), на нервните коренчета и плексуси, полиневропатия и вертеброгенни болкови синдроми </t>
  </si>
  <si>
    <t xml:space="preserve">Диагностика и лечение на остри и хронични вирусни, бактериални, спирохетни, микотични и паразитни менингити, менингоенцефалити и миелити </t>
  </si>
  <si>
    <t xml:space="preserve">Диагностика и лечение на наследствени и дегенеративни заболявания на нервната система, засягащи ЦНС с начало в детска възраст </t>
  </si>
  <si>
    <t xml:space="preserve">Диагностика и лечение на наследствени и дегенеративни заболявания на нервната система при възрастни пациенти, засягащи централна нервна система и моторния неврон (ЛАС) </t>
  </si>
  <si>
    <t xml:space="preserve">Диагностика и лечение на невро-мускулни заболявания и болести на предните рога на гръбначния мозък </t>
  </si>
  <si>
    <t xml:space="preserve">Диагностика и лечение на мултипленна склероза </t>
  </si>
  <si>
    <t xml:space="preserve">Диагностика и лечение на епилепсия и епилептични пристъпи </t>
  </si>
  <si>
    <t xml:space="preserve">Лечение на епилептичен статус </t>
  </si>
  <si>
    <t xml:space="preserve">Лечение на миастенни кризи с кортикостероиди и апаратна вентилация </t>
  </si>
  <si>
    <t xml:space="preserve">Лечение на миастенни кризи с човешки имуноглобулин и апаратна вентилация </t>
  </si>
  <si>
    <t xml:space="preserve">Диагностика и лечение на паркинсонова болест </t>
  </si>
  <si>
    <t xml:space="preserve">Диагностика и лечение на заболявания на горния гастроинтестинален тракт </t>
  </si>
  <si>
    <t xml:space="preserve">Високоспециализирани интервенционални процедури при заболявания на гастроинтестиналния тракт </t>
  </si>
  <si>
    <t xml:space="preserve">Диагностика и лечение на болест на Крон и улцерозен колит </t>
  </si>
  <si>
    <t xml:space="preserve">Диагностика и лечение на заболявания на тънкото и дебелото черво </t>
  </si>
  <si>
    <t xml:space="preserve">Ендоскопско и медикаментозно лечение при остро кървене от гастро­интестиналния тракт </t>
  </si>
  <si>
    <t xml:space="preserve">Високоспециализирани интервенционални процедури при заболявания на хепатобилиарната система (ХБС), панкреаса и перитонеума </t>
  </si>
  <si>
    <t xml:space="preserve">Диагностика и лечение на заболявания на хепатобилиарната система, панкреаса и перитонеума </t>
  </si>
  <si>
    <t xml:space="preserve">Диагностика и лечение на декомпенсирани чернодробни заболявания (цироза) </t>
  </si>
  <si>
    <t xml:space="preserve">Диагностика и лечение на хронични чернодробни заболявания </t>
  </si>
  <si>
    <t xml:space="preserve">Диагностика и лечение на хронични диарии, с начало в детската възраст </t>
  </si>
  <si>
    <t xml:space="preserve">Диагностика и лечение на заболявания на щитовидната жлеза </t>
  </si>
  <si>
    <t xml:space="preserve">Заболявания на хипофизата и надбъбрека при лица над 18 години </t>
  </si>
  <si>
    <t xml:space="preserve">Заболявания на хипофизата и надбъбрека при лица под 18 години </t>
  </si>
  <si>
    <t xml:space="preserve">Диагностика на лица с метаболитни нарушения </t>
  </si>
  <si>
    <t xml:space="preserve">Лечение на лица с метаболитни нарушения </t>
  </si>
  <si>
    <t xml:space="preserve">Диагностика и лечение на остър и хроничен обострен пиелонефрит </t>
  </si>
  <si>
    <t xml:space="preserve">Диагностика и лечение на гломерулонефрити – остри и хронични, пър­вични и вторични при системни заболявания – новооткрити </t>
  </si>
  <si>
    <t xml:space="preserve">Лечение на хистологично доказани гломерулонефрити – остри и хро­нични, първични и вторични при системни заболявания – при лица над 18 години </t>
  </si>
  <si>
    <t xml:space="preserve">Диагностика и лечение на дегенеративни и обменни ставни заболявания </t>
  </si>
  <si>
    <t xml:space="preserve">Диагностика и лечение на тежкопротичащи булозни дерматози </t>
  </si>
  <si>
    <t xml:space="preserve">Диагностика и лечение на тежкопротичащи бактериални инфекции на кожата </t>
  </si>
  <si>
    <t xml:space="preserve">Диагностика и лечение на тежкопротичащи форми на псориазис – обик­новен, артропатичен, пустулозен и еритродермичен </t>
  </si>
  <si>
    <t xml:space="preserve">Диагностика и лечение на островъзникнали и тежкопротичащи ерит­родермии с генерализиран екзантем </t>
  </si>
  <si>
    <t xml:space="preserve">Лечение на кожни прояви при съединителнотъканни заболявания и васкулити </t>
  </si>
  <si>
    <t xml:space="preserve">Лечение на сифилис при бременни жени и при малигнени форми (на вторичен и третичен сифилис) с кристален пеницилин </t>
  </si>
  <si>
    <t xml:space="preserve">Диагностика и лечение на остропротичащи чревни инфекциозни болести с диаричен синдром </t>
  </si>
  <si>
    <t xml:space="preserve">Диагностика и лечение на остър вирусен хепатит А и Е </t>
  </si>
  <si>
    <t xml:space="preserve">Диагностика и лечение на остър вирусен хепатит В, С и D </t>
  </si>
  <si>
    <t xml:space="preserve">Диагностика и лечение на паразитози </t>
  </si>
  <si>
    <t xml:space="preserve">Диагностика и лечение на покривни инфекции </t>
  </si>
  <si>
    <t xml:space="preserve">Диагностика и лечение на вирусни хеморагични трески </t>
  </si>
  <si>
    <t xml:space="preserve">Диагностика и лечение на отравяния и токсични ефекти от лекарства и битови отрови </t>
  </si>
  <si>
    <t xml:space="preserve">Диагностика и лечение на гъбно фалидно отравяне </t>
  </si>
  <si>
    <t xml:space="preserve">Диагностика и лечение на токсична епидермална некролиза (болест на Лайел) </t>
  </si>
  <si>
    <t xml:space="preserve">Лечение на доказани първични имунодефицити </t>
  </si>
  <si>
    <t xml:space="preserve">Диагностика и лечение на остри внезапно възникнали състояния в детската възраст </t>
  </si>
  <si>
    <t xml:space="preserve">Диагностика и лечение на муковисцидоза </t>
  </si>
  <si>
    <t xml:space="preserve">Интензивно лечение на коматозни състояния, неиндицирани от травма </t>
  </si>
  <si>
    <t xml:space="preserve">Интензивно лечение при комбинирани и/или съчетани травми </t>
  </si>
  <si>
    <t xml:space="preserve">Оперативно лечение при сърдечни заболявания в условията на екстра­корпорално кръвообращение. Минимално инвазивни сърдечни операции при лица над 18 години </t>
  </si>
  <si>
    <t xml:space="preserve">Оперативно лечение при сърдечни заболявания в условията на екстра­корпорално кръвообращение при деца от 0 до 18 години. Минимално инвазивни сърдечни операции при лица от 0 до 18 години </t>
  </si>
  <si>
    <t xml:space="preserve">Оперативно лечение на деца до 1 година с критични вродени сърдечни малформации в условията на екстракорпорално кръвообращение </t>
  </si>
  <si>
    <t xml:space="preserve">Оперативни процедури при комплексни сърдечни малформации с много голям обем и сложност в условия на екстракорпорално кръвообращение </t>
  </si>
  <si>
    <t xml:space="preserve">Лечение на полиорганна недостатъчност, развила се след сърдечна операция </t>
  </si>
  <si>
    <t xml:space="preserve">Оперативно лечение на заболявания на сърцето, без екстракорпорално кръвообращение, при лица над 18 години </t>
  </si>
  <si>
    <t xml:space="preserve">Оперативно лечение при заболявания на сърцето, без екстракорпорално кръвообращение, при лица под 18 години </t>
  </si>
  <si>
    <t xml:space="preserve">Оперативно лечение на хронична съдова недостатъчност във феморо- поплитеалния и аксило-брахиалния сегмент </t>
  </si>
  <si>
    <t xml:space="preserve">Оперативно лечение на клонове на аортната дъга </t>
  </si>
  <si>
    <t xml:space="preserve">Спешни оперативни интервенции без съдова реконструкция при болни със съдови заболявания (тромбектомии, емболектомии, ампутации и симпатектомии) </t>
  </si>
  <si>
    <t xml:space="preserve">Kонсервативно лечение на съдова недостатъчност </t>
  </si>
  <si>
    <t xml:space="preserve">Консервативно лечение с простагландинови/простациклинови деривати при съдова недостатъчност </t>
  </si>
  <si>
    <t xml:space="preserve">Oперативни процедури върху придатъците на окото с голям обем и сложност </t>
  </si>
  <si>
    <t xml:space="preserve">Други операции на очната ябълка с голям обем и сложност </t>
  </si>
  <si>
    <t xml:space="preserve">Кератопластика </t>
  </si>
  <si>
    <t xml:space="preserve">Консервативно лечение на глаукома, съдови заболявания на окото и неперфоративни травми </t>
  </si>
  <si>
    <t xml:space="preserve">Консервативно лечение при инфекции и възпалителни заболявания на окото и придатъците му </t>
  </si>
  <si>
    <t xml:space="preserve">Оперативно лечение при заболявания на ретина, стъкловидно тяло и травми, засягащи задния очен сегмент </t>
  </si>
  <si>
    <t xml:space="preserve">Оперативно лечение на заболявания в областта на ушите, носа и гърлото с много голям обем и сложност </t>
  </si>
  <si>
    <t xml:space="preserve">Оперативно лечение на заболявания в областта на ушите, носа и гърлото с голям обем и сложност </t>
  </si>
  <si>
    <t xml:space="preserve">Оперативно лечение на заболявания в областта на ушите, носа и гърлото със среден обем и сложност </t>
  </si>
  <si>
    <t xml:space="preserve">Високотехнологична диагностика при ушно-носно-гърлени болести </t>
  </si>
  <si>
    <t xml:space="preserve">Консервативно парентерално лечение при ушно-носно-гърлени болести </t>
  </si>
  <si>
    <t xml:space="preserve">Трансуретрално оперативно лечение при онкологични заболявания на пикочния мехур </t>
  </si>
  <si>
    <t xml:space="preserve">Радикална цистопростатектомия с ортотопичен пикочен мехур </t>
  </si>
  <si>
    <t xml:space="preserve">Трансуретрална простатектомия </t>
  </si>
  <si>
    <t xml:space="preserve">Отворени оперативни процедури при доброкачествена хиперплазия на простатната жлеза и нейните усложнения </t>
  </si>
  <si>
    <t xml:space="preserve">Ендоскопски процедури при обструкции на горните пикочни пътища </t>
  </si>
  <si>
    <t xml:space="preserve">Оперативни процедури при вродени заболявания на пикочо-половата система </t>
  </si>
  <si>
    <t xml:space="preserve">Оперативни процедури върху мъжка полова система </t>
  </si>
  <si>
    <t xml:space="preserve">Оперативни процедури на долните пикочни пътища с голям обем и сложност </t>
  </si>
  <si>
    <t xml:space="preserve">Оперативни процедури на долните пикочни пътища със среден обем и сложност </t>
  </si>
  <si>
    <t xml:space="preserve">Оперативни процедури при инконтиненция на урината </t>
  </si>
  <si>
    <t xml:space="preserve">Реконструктивни операции в урологията </t>
  </si>
  <si>
    <t xml:space="preserve">Ендоскопски процедури при обструкции на долните пикочни пътища </t>
  </si>
  <si>
    <t xml:space="preserve">Оперативни процедури при травми на долните пикочни пътища </t>
  </si>
  <si>
    <t xml:space="preserve">Оперативни процедури на бъбрека и уретера с голям и много голям обем и сложност </t>
  </si>
  <si>
    <t xml:space="preserve">Оперативни процедури на бъбрека и уретера със среден обем и сложност </t>
  </si>
  <si>
    <t xml:space="preserve">Радикална цистектомия. Радикална цистопростатектомия </t>
  </si>
  <si>
    <t xml:space="preserve">Радикална простатектомия </t>
  </si>
  <si>
    <t xml:space="preserve">Оперативни интервенции при инфекции на меките и костни тъкани </t>
  </si>
  <si>
    <t xml:space="preserve">Артроскопски процедури в областта на скелетно-мускулната система </t>
  </si>
  <si>
    <t xml:space="preserve">Нерадикално отстраняване на матката </t>
  </si>
  <si>
    <t xml:space="preserve">Радикално отстраняване на женски полови органи </t>
  </si>
  <si>
    <t xml:space="preserve">Оперативни интервенции чрез долен достъп за отстраняване на болестни изменения или инвазивно изследване на женските полови органи </t>
  </si>
  <si>
    <t xml:space="preserve">Корекции на тазова (перинеална) статика и/или на незадържане на урината при жената </t>
  </si>
  <si>
    <t xml:space="preserve">Диагностични процедури и консервативно лечение на токсо-инфекциозен и анемичен синдром от акушеро-гинекологичен произход </t>
  </si>
  <si>
    <t xml:space="preserve">Корекции на проходимост и възстановяване на анатомия при жената </t>
  </si>
  <si>
    <t>КП</t>
  </si>
  <si>
    <t>КПр</t>
  </si>
  <si>
    <t>АПр</t>
  </si>
  <si>
    <t>Почистване, пране, стерилизация</t>
  </si>
  <si>
    <t>ЕАД</t>
  </si>
  <si>
    <t>ЕООД</t>
  </si>
  <si>
    <t>АД</t>
  </si>
  <si>
    <t>Банкови заеми</t>
  </si>
  <si>
    <t>Електронен подпис</t>
  </si>
  <si>
    <t>Представителни разходи</t>
  </si>
  <si>
    <t>01</t>
  </si>
  <si>
    <t>02</t>
  </si>
  <si>
    <t>03</t>
  </si>
  <si>
    <t>04</t>
  </si>
  <si>
    <t>05</t>
  </si>
  <si>
    <t>06</t>
  </si>
  <si>
    <t>00</t>
  </si>
  <si>
    <t>1</t>
  </si>
  <si>
    <t>07</t>
  </si>
  <si>
    <t>08</t>
  </si>
  <si>
    <t>09</t>
  </si>
  <si>
    <t>10</t>
  </si>
  <si>
    <t>13</t>
  </si>
  <si>
    <t>14</t>
  </si>
  <si>
    <t>15</t>
  </si>
  <si>
    <t>16</t>
  </si>
  <si>
    <t>11</t>
  </si>
  <si>
    <t>12</t>
  </si>
  <si>
    <t>17</t>
  </si>
  <si>
    <t>18</t>
  </si>
  <si>
    <t>20</t>
  </si>
  <si>
    <t>30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</si>
  <si>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</si>
  <si>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</si>
  <si>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</si>
  <si>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</si>
  <si>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</si>
  <si>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</si>
  <si>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</si>
  <si>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</si>
  <si>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</si>
  <si>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</si>
  <si>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31</t>
  </si>
  <si>
    <t>32</t>
  </si>
  <si>
    <t>33</t>
  </si>
  <si>
    <t>Текущ ремонт на апаратура и оборудване</t>
  </si>
  <si>
    <t>Гаранции</t>
  </si>
  <si>
    <t>Нетекущи търговски гаранции</t>
  </si>
  <si>
    <t>КП АПр99</t>
  </si>
  <si>
    <t>Коригираща част на незавършени КП</t>
  </si>
  <si>
    <t>Код</t>
  </si>
  <si>
    <t>Текущ ремонт на сграден фонд</t>
  </si>
  <si>
    <t xml:space="preserve">Средномесечен брой (физически лица) </t>
  </si>
  <si>
    <t>Парични средства в каса</t>
  </si>
  <si>
    <t>Парични еквиваленти</t>
  </si>
  <si>
    <t>Банка ДСК EАД</t>
  </si>
  <si>
    <t>Общинска банка АД</t>
  </si>
  <si>
    <t>ИНГ Банк Н.В. – клон София</t>
  </si>
  <si>
    <t>БНП Париба С.А. – клон София</t>
  </si>
  <si>
    <t>Провизии</t>
  </si>
  <si>
    <t>Наети активи</t>
  </si>
  <si>
    <t>Дългосрочни провизии</t>
  </si>
  <si>
    <t>Стационар/отделение с легла</t>
  </si>
  <si>
    <t>Кръвни и биопродукти</t>
  </si>
  <si>
    <t>Брой изписани болни</t>
  </si>
  <si>
    <t>от тях интензивни</t>
  </si>
  <si>
    <t>Други (други)</t>
  </si>
  <si>
    <t>34</t>
  </si>
  <si>
    <t>1. Необявена ОП</t>
  </si>
  <si>
    <t>2. В процес ОП</t>
  </si>
  <si>
    <t>3. Обжалване ОП</t>
  </si>
  <si>
    <t>4. Договор ОП в процес</t>
  </si>
  <si>
    <t>5. Договор ОП приключил</t>
  </si>
  <si>
    <t>ООД</t>
  </si>
  <si>
    <t>ДЗЗД</t>
  </si>
  <si>
    <t>ЕДИННА ЕЛЕКТРОННА ОТЧЕТНА ФОРМА</t>
  </si>
  <si>
    <t>2018КП001</t>
  </si>
  <si>
    <t>2018КП002</t>
  </si>
  <si>
    <t>2018КП003</t>
  </si>
  <si>
    <t>2018КП004.1</t>
  </si>
  <si>
    <t>2018КП004.2</t>
  </si>
  <si>
    <t>2018КП005</t>
  </si>
  <si>
    <t>2018КП006</t>
  </si>
  <si>
    <t>2018КП007</t>
  </si>
  <si>
    <t>2018КП008</t>
  </si>
  <si>
    <t>2018КП009</t>
  </si>
  <si>
    <t>2018КП010</t>
  </si>
  <si>
    <t>2018КП011</t>
  </si>
  <si>
    <t>2018КП012</t>
  </si>
  <si>
    <t>2018КП013</t>
  </si>
  <si>
    <t>2018КП014</t>
  </si>
  <si>
    <t>2018КП015.1</t>
  </si>
  <si>
    <t>2018КП015.2</t>
  </si>
  <si>
    <t>2018КП016</t>
  </si>
  <si>
    <t>2018КП017</t>
  </si>
  <si>
    <t>2018КП018</t>
  </si>
  <si>
    <t>2018КП019.1</t>
  </si>
  <si>
    <t>Постоянна електрокардиостимулация – антибрадикарден пейсмейкър</t>
  </si>
  <si>
    <t>2018КП019.2</t>
  </si>
  <si>
    <t>Постоянна електрокардиостимулация – кардиовертер</t>
  </si>
  <si>
    <t>2018КП020</t>
  </si>
  <si>
    <t>2018КП021</t>
  </si>
  <si>
    <t>2018КП022</t>
  </si>
  <si>
    <t>2018КП023</t>
  </si>
  <si>
    <t>2018КП024</t>
  </si>
  <si>
    <t>2018КП025</t>
  </si>
  <si>
    <t>2018КП026</t>
  </si>
  <si>
    <t>2018КП027</t>
  </si>
  <si>
    <t>2018КП028</t>
  </si>
  <si>
    <t>2018КП029</t>
  </si>
  <si>
    <t>2018КП030</t>
  </si>
  <si>
    <t>2018КП031</t>
  </si>
  <si>
    <t>2018КП032</t>
  </si>
  <si>
    <t>2018КП033</t>
  </si>
  <si>
    <t>2018КП034</t>
  </si>
  <si>
    <t>2018КП035</t>
  </si>
  <si>
    <t>2018КП036</t>
  </si>
  <si>
    <t>2018КП037</t>
  </si>
  <si>
    <t>2018КП038</t>
  </si>
  <si>
    <t>Диагностика и лечение на хронична обструктивна белодробна болест – остра екзацербация</t>
  </si>
  <si>
    <t>2018КП039</t>
  </si>
  <si>
    <t>Диагностика и лечение на бронхопневмония и бронхиолит при лица над 18 годишна възраст</t>
  </si>
  <si>
    <t>2018КП040.1</t>
  </si>
  <si>
    <t>2018КП040.2</t>
  </si>
  <si>
    <t>2018КП041.1</t>
  </si>
  <si>
    <t>2018КП041.2</t>
  </si>
  <si>
    <t>2018КП042.1</t>
  </si>
  <si>
    <t>2018КП042.2</t>
  </si>
  <si>
    <t>2018КП043</t>
  </si>
  <si>
    <t>2018КП044</t>
  </si>
  <si>
    <t>2018КП045</t>
  </si>
  <si>
    <t>2018КП046</t>
  </si>
  <si>
    <t>2018КП047</t>
  </si>
  <si>
    <t>2018КП048</t>
  </si>
  <si>
    <t>2018КП049</t>
  </si>
  <si>
    <t>Диагностика и лечение на бронхиолит в детската възраст</t>
  </si>
  <si>
    <t>2018КП050</t>
  </si>
  <si>
    <t>2018КП051</t>
  </si>
  <si>
    <t>2018КП052</t>
  </si>
  <si>
    <t>2018КП053</t>
  </si>
  <si>
    <t>2018КП054</t>
  </si>
  <si>
    <t>2018КП055</t>
  </si>
  <si>
    <t>2018КП056</t>
  </si>
  <si>
    <t>2018КП057</t>
  </si>
  <si>
    <t>2018КП058</t>
  </si>
  <si>
    <t>2018КП059</t>
  </si>
  <si>
    <t>Диагностика и лечение на наследствени и дегенеративни заболявания на нервната система при възрастни пациенти, засягащи централна нервна система и моторния неврон (ЛАС)</t>
  </si>
  <si>
    <t>2018КП060</t>
  </si>
  <si>
    <t>2018КП061</t>
  </si>
  <si>
    <t>Диагностика и лечение на мултипленна склероза</t>
  </si>
  <si>
    <t>2018КП062</t>
  </si>
  <si>
    <t>2018КП063</t>
  </si>
  <si>
    <t>2018КП064.1</t>
  </si>
  <si>
    <t>2018КП064.2</t>
  </si>
  <si>
    <t>2018КП065</t>
  </si>
  <si>
    <t>2018КП066</t>
  </si>
  <si>
    <t>2018КП067</t>
  </si>
  <si>
    <t>2018КП068</t>
  </si>
  <si>
    <t>2018КП069</t>
  </si>
  <si>
    <t>2018КП070</t>
  </si>
  <si>
    <t>2018КП071</t>
  </si>
  <si>
    <t>2018КП072</t>
  </si>
  <si>
    <t>2018КП073</t>
  </si>
  <si>
    <t>2018КП074</t>
  </si>
  <si>
    <t>2018КП075</t>
  </si>
  <si>
    <t>2018КП076</t>
  </si>
  <si>
    <t>2018КП077</t>
  </si>
  <si>
    <t>2018КП078.1</t>
  </si>
  <si>
    <t>2018КП078.2</t>
  </si>
  <si>
    <t>2018КП079</t>
  </si>
  <si>
    <t>2018КП080.1</t>
  </si>
  <si>
    <t>2018КП080.2</t>
  </si>
  <si>
    <t>2018КП081.1</t>
  </si>
  <si>
    <t>2018КП081.2</t>
  </si>
  <si>
    <t>2018КП082</t>
  </si>
  <si>
    <t>2018КП083</t>
  </si>
  <si>
    <t>2018КП084</t>
  </si>
  <si>
    <t>2018КП085</t>
  </si>
  <si>
    <t>Диагностика и лечение на гломерулонефрити – остри и хронични, първични и вторични при системни заболявания – новооткрити</t>
  </si>
  <si>
    <t>2018КП086.1</t>
  </si>
  <si>
    <t>Лечение на хистологично доказани гломерулонефрити – остри и хронични, първични и вторични при системни заболявания – при лица над 18 години</t>
  </si>
  <si>
    <t>2018КП086.2</t>
  </si>
  <si>
    <t>Лечение на хистологично доказани гломерулонефрити – остри и хронични, първични и вторични при системни заболявания – при лица под 18 години</t>
  </si>
  <si>
    <t>2018КП087.1</t>
  </si>
  <si>
    <t>2018КП087.2</t>
  </si>
  <si>
    <t>2018КП088.1</t>
  </si>
  <si>
    <t>2018КП088.2</t>
  </si>
  <si>
    <t>2018КП089.1</t>
  </si>
  <si>
    <t>2018КП089.2</t>
  </si>
  <si>
    <t>2018КП090.1</t>
  </si>
  <si>
    <t>2018КП090.2</t>
  </si>
  <si>
    <t>2018КП091</t>
  </si>
  <si>
    <t>Диагностика и лечение на дегенераптивни и обменни ставни заболявания</t>
  </si>
  <si>
    <t>2018КП092</t>
  </si>
  <si>
    <t>2018КП093</t>
  </si>
  <si>
    <t>2018КП094</t>
  </si>
  <si>
    <t>Диагностика и лечение на тежкопротичащи форми на псориазис – обикновен, артропатичен, пустулозен и еритродермичен</t>
  </si>
  <si>
    <t>2018КП095</t>
  </si>
  <si>
    <t>2018КП096</t>
  </si>
  <si>
    <t>Лечение на кожни прояви при съединително-тъканни заболявания и васкулити</t>
  </si>
  <si>
    <t>2018КП097</t>
  </si>
  <si>
    <t>2018КП098</t>
  </si>
  <si>
    <t>Диагностика и лечение на остро протичащи чревни инфекциозни болести с диаричен синдром</t>
  </si>
  <si>
    <t>2018КП099</t>
  </si>
  <si>
    <t>2018КП100</t>
  </si>
  <si>
    <t>2018КП101</t>
  </si>
  <si>
    <t>2018КП102</t>
  </si>
  <si>
    <t>2018КП103</t>
  </si>
  <si>
    <t>2018КП104</t>
  </si>
  <si>
    <t>Диагностика и лечение на контагиозни вирусни и бактериални заболявания – остро протичащи, с усложнения</t>
  </si>
  <si>
    <t>2018КП105</t>
  </si>
  <si>
    <t>2018КП106.1</t>
  </si>
  <si>
    <t>2018КП106.2</t>
  </si>
  <si>
    <t>2018КП107</t>
  </si>
  <si>
    <t>2018КП108</t>
  </si>
  <si>
    <t>2018КП109</t>
  </si>
  <si>
    <t>2018КП110</t>
  </si>
  <si>
    <t>2018КП111</t>
  </si>
  <si>
    <t>2018КП112</t>
  </si>
  <si>
    <t>2018КП113.1</t>
  </si>
  <si>
    <t>2018КП113.2</t>
  </si>
  <si>
    <t>2018КП114</t>
  </si>
  <si>
    <t>2018КП115</t>
  </si>
  <si>
    <t>2018КП116</t>
  </si>
  <si>
    <t>2018КП117</t>
  </si>
  <si>
    <t>2018КП118</t>
  </si>
  <si>
    <t>2018КП119</t>
  </si>
  <si>
    <t>2018КП120</t>
  </si>
  <si>
    <t>2018КП121</t>
  </si>
  <si>
    <t>2018КП122</t>
  </si>
  <si>
    <t>2018КП123</t>
  </si>
  <si>
    <t>2018КП124</t>
  </si>
  <si>
    <t>2018КП125</t>
  </si>
  <si>
    <t>2018КП126</t>
  </si>
  <si>
    <t>2018КП127</t>
  </si>
  <si>
    <t>2018КП128</t>
  </si>
  <si>
    <t>2018КП129</t>
  </si>
  <si>
    <t>Оперативно лечение при варикозна болест и усложненията й</t>
  </si>
  <si>
    <t>2018КП130</t>
  </si>
  <si>
    <t>2018КП131</t>
  </si>
  <si>
    <t>2018КП132</t>
  </si>
  <si>
    <t>2018КП133</t>
  </si>
  <si>
    <t>2018КП134</t>
  </si>
  <si>
    <t>2018КП135</t>
  </si>
  <si>
    <t>2018КП136</t>
  </si>
  <si>
    <t>2018КП137</t>
  </si>
  <si>
    <t>2018КП138</t>
  </si>
  <si>
    <t>2018КП139</t>
  </si>
  <si>
    <t>2018КП140</t>
  </si>
  <si>
    <t>2018КП141</t>
  </si>
  <si>
    <t>2018КП142</t>
  </si>
  <si>
    <t>2018КП143</t>
  </si>
  <si>
    <t>2018КП144</t>
  </si>
  <si>
    <t>2018КП145</t>
  </si>
  <si>
    <t>2018КП146</t>
  </si>
  <si>
    <t>2018КП147</t>
  </si>
  <si>
    <t>2018КП148</t>
  </si>
  <si>
    <t>2018КП149</t>
  </si>
  <si>
    <t>2018КП150</t>
  </si>
  <si>
    <t>2018КП151</t>
  </si>
  <si>
    <t>2018КП152</t>
  </si>
  <si>
    <t>2018КП153</t>
  </si>
  <si>
    <t>2018КП154</t>
  </si>
  <si>
    <t>2018КП155</t>
  </si>
  <si>
    <t>2018КП156</t>
  </si>
  <si>
    <t>2018КП157</t>
  </si>
  <si>
    <t>2018КП158</t>
  </si>
  <si>
    <t>2018КП159</t>
  </si>
  <si>
    <t>2018КП160</t>
  </si>
  <si>
    <t>2018КП161</t>
  </si>
  <si>
    <t>2018КП162</t>
  </si>
  <si>
    <t>2018КП163</t>
  </si>
  <si>
    <t>2018КП164</t>
  </si>
  <si>
    <t>2018КП165</t>
  </si>
  <si>
    <t>2018КП166</t>
  </si>
  <si>
    <t>2018КП167</t>
  </si>
  <si>
    <t>2018КП168</t>
  </si>
  <si>
    <t>2018КП169</t>
  </si>
  <si>
    <t>2018КП170</t>
  </si>
  <si>
    <t>2018КП171</t>
  </si>
  <si>
    <t>2018КП172</t>
  </si>
  <si>
    <t>2018КП173</t>
  </si>
  <si>
    <t>2018КП174</t>
  </si>
  <si>
    <t>2018КП175</t>
  </si>
  <si>
    <t>2018КП176</t>
  </si>
  <si>
    <t>2018КП177</t>
  </si>
  <si>
    <t>2018КП178</t>
  </si>
  <si>
    <t>2018КП179</t>
  </si>
  <si>
    <t>2018КП180</t>
  </si>
  <si>
    <t>2018КП181</t>
  </si>
  <si>
    <t>2018КП182</t>
  </si>
  <si>
    <t>2018КП183</t>
  </si>
  <si>
    <t>2018КП184</t>
  </si>
  <si>
    <t>2018КП185</t>
  </si>
  <si>
    <t>2018КП186</t>
  </si>
  <si>
    <t>2018КП187</t>
  </si>
  <si>
    <t>2018КП188</t>
  </si>
  <si>
    <t>2018КП189</t>
  </si>
  <si>
    <t>2018КП190</t>
  </si>
  <si>
    <t>2018КП191.1</t>
  </si>
  <si>
    <t>2018КП191.2</t>
  </si>
  <si>
    <t>2018КП192</t>
  </si>
  <si>
    <t>2018КП193</t>
  </si>
  <si>
    <t>2018КП194</t>
  </si>
  <si>
    <t>2018КП195</t>
  </si>
  <si>
    <t>2018КП196</t>
  </si>
  <si>
    <t>2018КП197</t>
  </si>
  <si>
    <t>2018КП198</t>
  </si>
  <si>
    <t>2018КП199.1</t>
  </si>
  <si>
    <t>Лечение на тумори на кожа и лигавици – злокачествени новообразувания</t>
  </si>
  <si>
    <t>2018КП199.2</t>
  </si>
  <si>
    <t>Лечение на тумори на кожа и лигавици – доброкачествени новообразувания</t>
  </si>
  <si>
    <t>2018КП200</t>
  </si>
  <si>
    <t>2018КП201</t>
  </si>
  <si>
    <t>2018КП202</t>
  </si>
  <si>
    <t>2018КП203</t>
  </si>
  <si>
    <t>2018КП204</t>
  </si>
  <si>
    <t>Тежка черепно-мозъчна травма – оперативно лечение</t>
  </si>
  <si>
    <t>2018КП205</t>
  </si>
  <si>
    <t>Тежка черепно-мозъчна травма – консервативно поведение</t>
  </si>
  <si>
    <t>2018КП206</t>
  </si>
  <si>
    <t>Краниотомии, неиндицирани от травма, чрез съвременни технологиии (невронавигация, невроендоскопия и интраоперативен ултразвук)</t>
  </si>
  <si>
    <t>2018КП207</t>
  </si>
  <si>
    <t>2018КП208</t>
  </si>
  <si>
    <t>Консервативно поведение при леки и средно тежки черепно-мозъчни травми</t>
  </si>
  <si>
    <t>2018КП209</t>
  </si>
  <si>
    <t>2018КП210</t>
  </si>
  <si>
    <t>Периферни и черепномозъчни нерви (екстракраниална част) – оперативно лечение</t>
  </si>
  <si>
    <t>2018КП211</t>
  </si>
  <si>
    <t>2018КП212</t>
  </si>
  <si>
    <t>2018КП213</t>
  </si>
  <si>
    <t>2018КП214</t>
  </si>
  <si>
    <t>Разширени (големи) операции с пълно или частично отстраняване на повече от един интраторакален орган, включително медиастинален тумор или гръдна стена. Едноетапни операции при белодробни болести засягащи двата бели дроба при болести със съчетана белодробна и друга локализация</t>
  </si>
  <si>
    <t>2018КП215</t>
  </si>
  <si>
    <t>2018КП216</t>
  </si>
  <si>
    <t>2018КП217.1</t>
  </si>
  <si>
    <t>2018КП217.2</t>
  </si>
  <si>
    <t>Оперативни процедури с много голям обем и сложност на таза, тазобедрената и колянната става</t>
  </si>
  <si>
    <t>2018КП217.3</t>
  </si>
  <si>
    <t>2018КП218</t>
  </si>
  <si>
    <t>2018КП219</t>
  </si>
  <si>
    <t>2018КП220</t>
  </si>
  <si>
    <t>2018КП221</t>
  </si>
  <si>
    <t>2018КП222</t>
  </si>
  <si>
    <t>2018КП223</t>
  </si>
  <si>
    <t>2018КП224</t>
  </si>
  <si>
    <t>2018КП225</t>
  </si>
  <si>
    <t>2018КП226</t>
  </si>
  <si>
    <t>2018КП227</t>
  </si>
  <si>
    <t>2018КП228</t>
  </si>
  <si>
    <t>2018КП229</t>
  </si>
  <si>
    <t>2018КП230</t>
  </si>
  <si>
    <t>2018КП231</t>
  </si>
  <si>
    <t>2018КП232</t>
  </si>
  <si>
    <t>2018КП233</t>
  </si>
  <si>
    <t>Хирургично лечение при необширни изгаряния с площ от 1 до 19 % от телесната повърхност, с хирургични интервенции</t>
  </si>
  <si>
    <t>2018КП234</t>
  </si>
  <si>
    <t>2018КП235</t>
  </si>
  <si>
    <t>2018КП236</t>
  </si>
  <si>
    <t>2018КП237</t>
  </si>
  <si>
    <t>2018КП238</t>
  </si>
  <si>
    <t>2018КП239</t>
  </si>
  <si>
    <t>2018КП240</t>
  </si>
  <si>
    <t>2018КП241.1</t>
  </si>
  <si>
    <t>2018КП241.2</t>
  </si>
  <si>
    <t>2018КП242</t>
  </si>
  <si>
    <t>2018КП243</t>
  </si>
  <si>
    <t>2018КП244</t>
  </si>
  <si>
    <t>2018КП245</t>
  </si>
  <si>
    <t>2018КП246</t>
  </si>
  <si>
    <t>2018КП247</t>
  </si>
  <si>
    <t>2018КП248</t>
  </si>
  <si>
    <t>2018КП249</t>
  </si>
  <si>
    <t>2018КП250.1</t>
  </si>
  <si>
    <t>2018КП250.2</t>
  </si>
  <si>
    <t>2018КП251.1</t>
  </si>
  <si>
    <t>2018КП251.2</t>
  </si>
  <si>
    <t>2018КП252.1</t>
  </si>
  <si>
    <t>2018КП252.2</t>
  </si>
  <si>
    <t>Радиохирургия на онкологични и неонкологични заболявания – роботизирана с кибернож</t>
  </si>
  <si>
    <t>2018КП253</t>
  </si>
  <si>
    <t>2018КП254</t>
  </si>
  <si>
    <t>2018КП255</t>
  </si>
  <si>
    <t>2018КП256</t>
  </si>
  <si>
    <t>2018КП257</t>
  </si>
  <si>
    <t>2018КП258</t>
  </si>
  <si>
    <t>Физикална терапия и рехабилитация при родова травма на централна нервна система</t>
  </si>
  <si>
    <t>2018КП259</t>
  </si>
  <si>
    <t>Физикална терапия и рехабилитация при родова травма на периферна нервна система</t>
  </si>
  <si>
    <t>2018КП260</t>
  </si>
  <si>
    <t>2018КП261</t>
  </si>
  <si>
    <t>2018КП262</t>
  </si>
  <si>
    <t>Физикална терапия и рехабилитация на болести на централна нервна система</t>
  </si>
  <si>
    <t>2018КП263</t>
  </si>
  <si>
    <t>Физикална терапия и рехабилитация при болести на периферна нервна система</t>
  </si>
  <si>
    <t>2018КП264</t>
  </si>
  <si>
    <t>Физикална терапия и рехабилитация след преживян/стар инфаркт на миокарда и след оперативни интервенции</t>
  </si>
  <si>
    <t>2018КП265</t>
  </si>
  <si>
    <t>2018КП266</t>
  </si>
  <si>
    <t>2018КП999</t>
  </si>
  <si>
    <t>2018КПр01</t>
  </si>
  <si>
    <t>2018КПр02</t>
  </si>
  <si>
    <t>2018КПр03</t>
  </si>
  <si>
    <t>2018КПр04</t>
  </si>
  <si>
    <t>2018АПр01</t>
  </si>
  <si>
    <t>2018АПр02</t>
  </si>
  <si>
    <t>2018АПр03</t>
  </si>
  <si>
    <t>2018АПр04</t>
  </si>
  <si>
    <t>2018АПр05</t>
  </si>
  <si>
    <t>2018АПр06</t>
  </si>
  <si>
    <t>Системнолекарствено лечение при злокачествени солидни тумори и хематологични заболявания</t>
  </si>
  <si>
    <t>2018АПр07</t>
  </si>
  <si>
    <t>2018АПр08</t>
  </si>
  <si>
    <t>2018АПр09</t>
  </si>
  <si>
    <t>2018АПр10</t>
  </si>
  <si>
    <t>2018АПр11</t>
  </si>
  <si>
    <t>2018АПр12</t>
  </si>
  <si>
    <t>Бъбречно-каменна болест: уролитиаза – екстракорпорална литотрипсия</t>
  </si>
  <si>
    <t>2018АПр13</t>
  </si>
  <si>
    <t>2018АПр14</t>
  </si>
  <si>
    <t>2018АПр15</t>
  </si>
  <si>
    <t>2018АПр16</t>
  </si>
  <si>
    <t>2018АПр17</t>
  </si>
  <si>
    <t>2018АПр18</t>
  </si>
  <si>
    <t>2018АПр19</t>
  </si>
  <si>
    <t>2018АПр20</t>
  </si>
  <si>
    <t>2018АПр21</t>
  </si>
  <si>
    <t>2018АПр22</t>
  </si>
  <si>
    <t>2018АПр23</t>
  </si>
  <si>
    <t>2018АПр24</t>
  </si>
  <si>
    <t>2018АПр25</t>
  </si>
  <si>
    <t>2018АПр26</t>
  </si>
  <si>
    <t>2018АПр27</t>
  </si>
  <si>
    <t>2018АПр28</t>
  </si>
  <si>
    <t>2018АПр29</t>
  </si>
  <si>
    <t>2018АПр30</t>
  </si>
  <si>
    <t>2018АПр31</t>
  </si>
  <si>
    <t>2018АПр32</t>
  </si>
  <si>
    <t>2018АПр33</t>
  </si>
  <si>
    <t>2018АПр34</t>
  </si>
  <si>
    <t>2018АПр35</t>
  </si>
  <si>
    <t>2018АПр36</t>
  </si>
  <si>
    <t>2018АПр37</t>
  </si>
  <si>
    <t>Еднофотонна емисионна компютърна томография с компютърна томография – SPECT/CT на хибриден скенер</t>
  </si>
  <si>
    <t>2018АПр38</t>
  </si>
  <si>
    <t>Определяне на план на лечение и проследяване на терапевтичния отговор при пациенти, получаващи скъпоструващи лекарствени продукти по реда на чл. 78, т. 2 от ЗЗО</t>
  </si>
  <si>
    <t>2018АПр39</t>
  </si>
  <si>
    <t>2018АПр40</t>
  </si>
  <si>
    <t>2018АПр41</t>
  </si>
  <si>
    <t>2018АПр42</t>
  </si>
  <si>
    <t>2017КП010</t>
  </si>
  <si>
    <t>2017КП011</t>
  </si>
  <si>
    <t>2017КП012</t>
  </si>
  <si>
    <t>2017КП013</t>
  </si>
  <si>
    <t>2017КП014</t>
  </si>
  <si>
    <t>2017КП016</t>
  </si>
  <si>
    <t>2017КП017</t>
  </si>
  <si>
    <t>от СРЗ</t>
  </si>
  <si>
    <t>до СРЗ</t>
  </si>
  <si>
    <t>макс МРЗ</t>
  </si>
  <si>
    <t>Изпълнителен директор</t>
  </si>
  <si>
    <t>Член на СД</t>
  </si>
  <si>
    <t>Председател на СД</t>
  </si>
  <si>
    <t>Зам. председател на СД</t>
  </si>
  <si>
    <t xml:space="preserve">Прокурист </t>
  </si>
  <si>
    <t>Управител</t>
  </si>
  <si>
    <t xml:space="preserve">Контрольор </t>
  </si>
  <si>
    <t>2019КП001</t>
  </si>
  <si>
    <t>2019КП002</t>
  </si>
  <si>
    <t>2019КП003</t>
  </si>
  <si>
    <t xml:space="preserve">2019КП004.1 </t>
  </si>
  <si>
    <t>Преждевременно прекъсване на бременността : при прекъсване на бременноста до 13 г.</t>
  </si>
  <si>
    <t xml:space="preserve">2019КП004.2 </t>
  </si>
  <si>
    <t xml:space="preserve">Преждевременно прекъсване на бременността : при прекъсване на бременността над 13 г. </t>
  </si>
  <si>
    <t>2019КП005</t>
  </si>
  <si>
    <t>2019КП006</t>
  </si>
  <si>
    <t>2019КП007</t>
  </si>
  <si>
    <t>2019КП008</t>
  </si>
  <si>
    <t>2019КП009</t>
  </si>
  <si>
    <t>2019КП010</t>
  </si>
  <si>
    <t>2019КП011</t>
  </si>
  <si>
    <t>2019КП012</t>
  </si>
  <si>
    <t>2019КП013</t>
  </si>
  <si>
    <t>2019КП014</t>
  </si>
  <si>
    <t xml:space="preserve">2019КП015.1 </t>
  </si>
  <si>
    <t xml:space="preserve">Диагностика и интензивно лечение на новородени с еднократно прило­жение на сърфактант </t>
  </si>
  <si>
    <t xml:space="preserve">2019КП015.2 </t>
  </si>
  <si>
    <t xml:space="preserve">Диагностика и интензивно лечение на новородени с многократно при­ложение на сърфактант </t>
  </si>
  <si>
    <t>2019КП016</t>
  </si>
  <si>
    <t>2019КП017</t>
  </si>
  <si>
    <t>2019КП018</t>
  </si>
  <si>
    <t xml:space="preserve">2019КП019.1 </t>
  </si>
  <si>
    <t>Постоянна електрокардиостимулация – с имплантация на антибрадикарден пейсмейкър-еднокамерен или вдукамерен</t>
  </si>
  <si>
    <t xml:space="preserve">2019КП019.2 </t>
  </si>
  <si>
    <t>Постоянна електрокардиостимулация –  с имплантация на ресинхронизираща ма за стимулация или автоматичен кардиовертер дефибрилатор</t>
  </si>
  <si>
    <t>2019КП020</t>
  </si>
  <si>
    <t>2019КП021</t>
  </si>
  <si>
    <t>2019КП022</t>
  </si>
  <si>
    <t>2019КП023</t>
  </si>
  <si>
    <t>2019КП024</t>
  </si>
  <si>
    <t>2019КП025</t>
  </si>
  <si>
    <t>2019КП026</t>
  </si>
  <si>
    <t>2019КП027</t>
  </si>
  <si>
    <t>2019КП028</t>
  </si>
  <si>
    <t>2019КП029</t>
  </si>
  <si>
    <t>2019КП030</t>
  </si>
  <si>
    <t>2019КП031</t>
  </si>
  <si>
    <t>2019КП032</t>
  </si>
  <si>
    <t>2019КП033</t>
  </si>
  <si>
    <t>2019КП034</t>
  </si>
  <si>
    <t>2019КП035</t>
  </si>
  <si>
    <t>2019КП036</t>
  </si>
  <si>
    <t>2019КП037</t>
  </si>
  <si>
    <t>2019КП038</t>
  </si>
  <si>
    <t>2019КП039</t>
  </si>
  <si>
    <t xml:space="preserve">2019КП040.1 </t>
  </si>
  <si>
    <t xml:space="preserve">Диагностика и лечение на бронхиална астма: среднотежък и тежък пристъп при лица над 18-го­дишна възраст </t>
  </si>
  <si>
    <t xml:space="preserve">2019КП040.2 </t>
  </si>
  <si>
    <t xml:space="preserve">Диагностика и лечение на бронхиална астма: среднотежък и тежък пристъп при лица под 18-го­дишна възраст </t>
  </si>
  <si>
    <t xml:space="preserve">2019КП041.1 </t>
  </si>
  <si>
    <t xml:space="preserve">2019КП041.2 </t>
  </si>
  <si>
    <t xml:space="preserve">2019КП042.1 </t>
  </si>
  <si>
    <t xml:space="preserve">Диагностика и лечение на гнойно-възпалителни заболявания на бронхо-белодробната система при лица над 18 години </t>
  </si>
  <si>
    <t xml:space="preserve">2019КП042.2 </t>
  </si>
  <si>
    <t xml:space="preserve">Диагностика и лечение на гнойно-възпалителни заболявания на бронхо-белодробната система при лица под 18 години </t>
  </si>
  <si>
    <t>2019КП043</t>
  </si>
  <si>
    <t>2019КП044</t>
  </si>
  <si>
    <t>2019КП045</t>
  </si>
  <si>
    <t>2019КП046</t>
  </si>
  <si>
    <t>2019КП047</t>
  </si>
  <si>
    <t>2019КП048</t>
  </si>
  <si>
    <t>2019КП049</t>
  </si>
  <si>
    <t>2019КП050</t>
  </si>
  <si>
    <t>2019КП051.1</t>
  </si>
  <si>
    <t>2019КП051.2</t>
  </si>
  <si>
    <t>Диагностика и лечение на исхемичен мозъчен инсулт с интервенционално лечение</t>
  </si>
  <si>
    <t>2019КП052</t>
  </si>
  <si>
    <t>2019КП053</t>
  </si>
  <si>
    <t>2019КП054</t>
  </si>
  <si>
    <t xml:space="preserve">Диагностика и специфично лечение на остра и хронична демиелинизираща поли­невропатия (Гилен-Баре) </t>
  </si>
  <si>
    <t>2019КП055</t>
  </si>
  <si>
    <t>2019КП056</t>
  </si>
  <si>
    <t>2019КП057</t>
  </si>
  <si>
    <t>2019КП058</t>
  </si>
  <si>
    <t>2019КП059</t>
  </si>
  <si>
    <t>2019КП060</t>
  </si>
  <si>
    <t>2019КП061</t>
  </si>
  <si>
    <t>2019КП062</t>
  </si>
  <si>
    <t>2019КП063</t>
  </si>
  <si>
    <t xml:space="preserve">2019КП064.1 </t>
  </si>
  <si>
    <t xml:space="preserve">Диагностика и лечение на миастения гравис и миастенни синдроми при лица над 18 години </t>
  </si>
  <si>
    <t xml:space="preserve">2019КП064.2 </t>
  </si>
  <si>
    <t xml:space="preserve">Диагностика и лечение на миастения гравис и миастенни синдроми при лица под 18 години </t>
  </si>
  <si>
    <t>2019КП065</t>
  </si>
  <si>
    <t>2019КП066</t>
  </si>
  <si>
    <t>2019КП067</t>
  </si>
  <si>
    <t>2019КП068</t>
  </si>
  <si>
    <t>2019КП069</t>
  </si>
  <si>
    <t>2019КП070</t>
  </si>
  <si>
    <t>2019КП071</t>
  </si>
  <si>
    <t>2019КП072</t>
  </si>
  <si>
    <t>2019КП073</t>
  </si>
  <si>
    <t>2019КП074</t>
  </si>
  <si>
    <t>2019КП075</t>
  </si>
  <si>
    <t>2019КП076</t>
  </si>
  <si>
    <t>2019КП077</t>
  </si>
  <si>
    <t xml:space="preserve">2019КП078.1 </t>
  </si>
  <si>
    <t xml:space="preserve">Деагностика и лечение на декомпенсиран захарен диабет при лица над 18 години </t>
  </si>
  <si>
    <t xml:space="preserve">2019КП078.2 </t>
  </si>
  <si>
    <t xml:space="preserve">Деагностика и лечение на декомпенсиран захарен диабет при лица под 18 години </t>
  </si>
  <si>
    <t>2019КП079</t>
  </si>
  <si>
    <t xml:space="preserve">2019КП080.1 </t>
  </si>
  <si>
    <t xml:space="preserve">2019КП080.2 </t>
  </si>
  <si>
    <t xml:space="preserve">2019КП081.1 </t>
  </si>
  <si>
    <t xml:space="preserve">Лечение на костни метаболитни заболявания и нарушения на калциево-фосфорната обмяна при лица над 18 години </t>
  </si>
  <si>
    <t xml:space="preserve">2019КП081.2 </t>
  </si>
  <si>
    <t xml:space="preserve">Лечение на костни метаболитни заболявания и нарушения на калциево-фосфорната обмяна при лица под 18 години </t>
  </si>
  <si>
    <t>2019КП082</t>
  </si>
  <si>
    <t>2019КП083</t>
  </si>
  <si>
    <t>2019КП084</t>
  </si>
  <si>
    <t>2019КП085</t>
  </si>
  <si>
    <t xml:space="preserve">2019КП086.1 </t>
  </si>
  <si>
    <t xml:space="preserve">2019КП086.2 </t>
  </si>
  <si>
    <t xml:space="preserve">Лечение на хистологично доказани гломерулонефрити – остри и хронични, първични и вторични при системни заболявания – при лица под 18 години </t>
  </si>
  <si>
    <t xml:space="preserve">2019КП087.1 </t>
  </si>
  <si>
    <t xml:space="preserve">Диагностика и лечение на остра бъбречна недостатъчност при лица над 18 години </t>
  </si>
  <si>
    <t xml:space="preserve">2019КП087.2 </t>
  </si>
  <si>
    <t xml:space="preserve">Диагностика и лечение на остра бъбречна недостатъчност при лица под 18 години </t>
  </si>
  <si>
    <t xml:space="preserve">2019КП088.1 </t>
  </si>
  <si>
    <t xml:space="preserve">Диагностика и лечение на хронична бъбречна недостатъчност при лица над 18 години </t>
  </si>
  <si>
    <t xml:space="preserve">2019КП088.2 </t>
  </si>
  <si>
    <t xml:space="preserve">Диагностика и лечение на хронична бъбречна недостатъчност при лица под 18 години </t>
  </si>
  <si>
    <t xml:space="preserve">2019КП089.1 </t>
  </si>
  <si>
    <t xml:space="preserve">Диагностика и лечение на системни заболявания на съединителната тъкан при лица над 18 години </t>
  </si>
  <si>
    <t xml:space="preserve">2019КП089.2 </t>
  </si>
  <si>
    <t xml:space="preserve">Диагностика и лечение на системни заболявания на съединителната тъкан при лица под 18 години </t>
  </si>
  <si>
    <t xml:space="preserve">2019КП090.1 </t>
  </si>
  <si>
    <t xml:space="preserve">Диагностика и лечение на възпалителни ставни заболявания при лица над 18 години </t>
  </si>
  <si>
    <t xml:space="preserve">2019КП090.2 </t>
  </si>
  <si>
    <t xml:space="preserve">Диагностика и лечение на възпалителни ставни заболявания при лица под 18 години </t>
  </si>
  <si>
    <t>2019КП091</t>
  </si>
  <si>
    <t>2019КП092</t>
  </si>
  <si>
    <t>2019КП093</t>
  </si>
  <si>
    <t>2019КП094</t>
  </si>
  <si>
    <t>2019КП095</t>
  </si>
  <si>
    <t>2019КП096</t>
  </si>
  <si>
    <t>2019КП097</t>
  </si>
  <si>
    <t>2019КП098</t>
  </si>
  <si>
    <t>2019КП099</t>
  </si>
  <si>
    <t xml:space="preserve">Диагностика и лечение на инфекциозни и паразитни заболявания, предавани чрез ухапване от членестоноги </t>
  </si>
  <si>
    <t>2019КП100</t>
  </si>
  <si>
    <t>2019КП101</t>
  </si>
  <si>
    <t>2019КП102</t>
  </si>
  <si>
    <t>2019КП103</t>
  </si>
  <si>
    <t>2019КП104</t>
  </si>
  <si>
    <t xml:space="preserve">Диагностика и лечение на контагиозни вирусни и бактериални заболявания – остро протичащи, с усложнения </t>
  </si>
  <si>
    <t>2019КП105</t>
  </si>
  <si>
    <t xml:space="preserve">2019КП106.1 </t>
  </si>
  <si>
    <t xml:space="preserve">Диагностика и лечение на токсоалергични реакции при лица над 18 години </t>
  </si>
  <si>
    <t xml:space="preserve">2019КП106.2 </t>
  </si>
  <si>
    <t xml:space="preserve">Диагностика и лечение на токсоалергични реакции при лица под 18 години </t>
  </si>
  <si>
    <t>2019КП107</t>
  </si>
  <si>
    <t>2019КП108</t>
  </si>
  <si>
    <t>2019КП109</t>
  </si>
  <si>
    <t>2019КП110</t>
  </si>
  <si>
    <t>2019КП111</t>
  </si>
  <si>
    <t>2019КП112</t>
  </si>
  <si>
    <t xml:space="preserve">2019КП113.1 </t>
  </si>
  <si>
    <t>Диагностика и консервативно лечение на световъртеж, разстройства в равновесието от периферен и централен тип с мин. Болничен престой 48 часа</t>
  </si>
  <si>
    <t xml:space="preserve">2019КП113.2 </t>
  </si>
  <si>
    <t xml:space="preserve">Диагностика и консервативно лечение на световъртеж, разстройства в равновесието от периферен и централен тип с минимален болничен престой 4 дни </t>
  </si>
  <si>
    <t>2019КП114</t>
  </si>
  <si>
    <t>2019КП115</t>
  </si>
  <si>
    <t>2019КП116</t>
  </si>
  <si>
    <t>2019КП117</t>
  </si>
  <si>
    <t>2019КП118</t>
  </si>
  <si>
    <t>2019КП119</t>
  </si>
  <si>
    <t>2019КП120.1</t>
  </si>
  <si>
    <t>2019КП120.2</t>
  </si>
  <si>
    <t>Лечение на полиорганна недостатъчност, развила се след сърдечна операция с продълж. механична вентилация</t>
  </si>
  <si>
    <t>2019КП121</t>
  </si>
  <si>
    <t>2019КП122</t>
  </si>
  <si>
    <t>2019КП123</t>
  </si>
  <si>
    <t xml:space="preserve">Oперативно лечение на абдоминална аорта, долна празна вена и клоновете им </t>
  </si>
  <si>
    <t>2019КП124</t>
  </si>
  <si>
    <t>2019КП125</t>
  </si>
  <si>
    <t>2019КП126</t>
  </si>
  <si>
    <t>2019КП127</t>
  </si>
  <si>
    <t>2019КП128</t>
  </si>
  <si>
    <t>2019КП129</t>
  </si>
  <si>
    <t xml:space="preserve">Оперативно лечение при варикозна болест и усложненията й </t>
  </si>
  <si>
    <t>2019КП130</t>
  </si>
  <si>
    <t>2019КП131</t>
  </si>
  <si>
    <t>2019КП132</t>
  </si>
  <si>
    <t>2019КП133</t>
  </si>
  <si>
    <t>2019КП134</t>
  </si>
  <si>
    <t>2019КП135</t>
  </si>
  <si>
    <t>2019КП136</t>
  </si>
  <si>
    <t>2019КП137</t>
  </si>
  <si>
    <t>2019КП138</t>
  </si>
  <si>
    <t>2019КП139</t>
  </si>
  <si>
    <t>2019КП140</t>
  </si>
  <si>
    <t>2019КП141</t>
  </si>
  <si>
    <t>2019КП142</t>
  </si>
  <si>
    <t>2019КП143</t>
  </si>
  <si>
    <t>2019КП144</t>
  </si>
  <si>
    <t>2019КП145</t>
  </si>
  <si>
    <t>2019КП146</t>
  </si>
  <si>
    <t>2019КП147</t>
  </si>
  <si>
    <t>2019КП148</t>
  </si>
  <si>
    <t>2019КП149</t>
  </si>
  <si>
    <t>2019КП150</t>
  </si>
  <si>
    <t>2019КП151</t>
  </si>
  <si>
    <t>2019КП152</t>
  </si>
  <si>
    <t>2019КП153</t>
  </si>
  <si>
    <t>2019КП154</t>
  </si>
  <si>
    <t>2019КП155</t>
  </si>
  <si>
    <t>2019КП156</t>
  </si>
  <si>
    <t>2019КП157</t>
  </si>
  <si>
    <t>2019КП158</t>
  </si>
  <si>
    <t>2019КП159</t>
  </si>
  <si>
    <t>2019КП160</t>
  </si>
  <si>
    <t>2019КП161</t>
  </si>
  <si>
    <t>2019КП162</t>
  </si>
  <si>
    <t xml:space="preserve">Оперативни интервенции чрез коремен достъп за отстраняване на болестни изменения на женските полови органи </t>
  </si>
  <si>
    <t>2019КП163</t>
  </si>
  <si>
    <t>2019КП164</t>
  </si>
  <si>
    <t>2019КП165</t>
  </si>
  <si>
    <t>2019КП166</t>
  </si>
  <si>
    <t>2019КП167</t>
  </si>
  <si>
    <t>2019КП168</t>
  </si>
  <si>
    <t>2019КП169</t>
  </si>
  <si>
    <t>2019КП170</t>
  </si>
  <si>
    <t>2019КП171</t>
  </si>
  <si>
    <t>2019КП172</t>
  </si>
  <si>
    <t>2019КП173</t>
  </si>
  <si>
    <t>2019КП174</t>
  </si>
  <si>
    <t>2019КП175</t>
  </si>
  <si>
    <t>2019КП176</t>
  </si>
  <si>
    <t>2019КП177</t>
  </si>
  <si>
    <t>2019КП178</t>
  </si>
  <si>
    <t>2019КП179</t>
  </si>
  <si>
    <t>2019КП180</t>
  </si>
  <si>
    <t>2019КП181</t>
  </si>
  <si>
    <t>2019КП182</t>
  </si>
  <si>
    <t>2019КП183</t>
  </si>
  <si>
    <t>2019КП184</t>
  </si>
  <si>
    <t>2019КП185</t>
  </si>
  <si>
    <t>2019КП186</t>
  </si>
  <si>
    <t>2019КП187</t>
  </si>
  <si>
    <t>2019КП188</t>
  </si>
  <si>
    <t>2019КП189</t>
  </si>
  <si>
    <t>2019КП190</t>
  </si>
  <si>
    <t>2019КП191.1</t>
  </si>
  <si>
    <t>2019КП191.2</t>
  </si>
  <si>
    <t>2019КП192</t>
  </si>
  <si>
    <t>2019КП193</t>
  </si>
  <si>
    <t>2019КП194</t>
  </si>
  <si>
    <t>2019КП195</t>
  </si>
  <si>
    <t>2019КП196</t>
  </si>
  <si>
    <t>2019КП197</t>
  </si>
  <si>
    <t>2019КП198</t>
  </si>
  <si>
    <t>2019КП199.1</t>
  </si>
  <si>
    <t>2019КП199.2</t>
  </si>
  <si>
    <t>2019КП200</t>
  </si>
  <si>
    <t>2019КП201</t>
  </si>
  <si>
    <t>2019КП202</t>
  </si>
  <si>
    <t>2019КП203</t>
  </si>
  <si>
    <t>2019КП204</t>
  </si>
  <si>
    <t>2019КП205</t>
  </si>
  <si>
    <t>2019КП206.1</t>
  </si>
  <si>
    <t>2019КП206.2</t>
  </si>
  <si>
    <t>Краниотомии, неиндицирани от травма, чрез съвременни технологиии (невронавигация)</t>
  </si>
  <si>
    <t>2019КП207</t>
  </si>
  <si>
    <t>2019КП208</t>
  </si>
  <si>
    <t>2019КП209</t>
  </si>
  <si>
    <t>2019КП210</t>
  </si>
  <si>
    <t>2019КП211</t>
  </si>
  <si>
    <t>2019КП212</t>
  </si>
  <si>
    <t>2019КП213</t>
  </si>
  <si>
    <t>2019КП214</t>
  </si>
  <si>
    <t>2019КП215</t>
  </si>
  <si>
    <t>2019КП216</t>
  </si>
  <si>
    <t>2019КП217.1</t>
  </si>
  <si>
    <t>2019КП217.2</t>
  </si>
  <si>
    <t>2019КП217.3</t>
  </si>
  <si>
    <t>2019КП218</t>
  </si>
  <si>
    <t>2019КП219</t>
  </si>
  <si>
    <t>2019КП220</t>
  </si>
  <si>
    <t>2019КП221</t>
  </si>
  <si>
    <t>2019КП222</t>
  </si>
  <si>
    <t>2019КП223</t>
  </si>
  <si>
    <t>2019КП224</t>
  </si>
  <si>
    <t>2019КП225</t>
  </si>
  <si>
    <t>2019КП226</t>
  </si>
  <si>
    <t>2019КП227</t>
  </si>
  <si>
    <t>2019КП228</t>
  </si>
  <si>
    <t>2019КП229</t>
  </si>
  <si>
    <t>2019КП230</t>
  </si>
  <si>
    <t>2019КП231</t>
  </si>
  <si>
    <t>2019КП232</t>
  </si>
  <si>
    <t>2019КП233</t>
  </si>
  <si>
    <t>2019КП234</t>
  </si>
  <si>
    <t>2019КП235</t>
  </si>
  <si>
    <t>2019КП236</t>
  </si>
  <si>
    <t>2019КП237</t>
  </si>
  <si>
    <t>2019КП238</t>
  </si>
  <si>
    <t>2019КП239</t>
  </si>
  <si>
    <t>2019КП240</t>
  </si>
  <si>
    <t>2019КП241.1</t>
  </si>
  <si>
    <t>Диагностични процедури за стадиране и оценка на терапевтичния отговор при пациенти със злокачествени солидни тумори и хематологични заболявания с КТ на минимум две зони или костномозъчни изследвания с МКБ-код 41.31(30081-00,30087-00)</t>
  </si>
  <si>
    <t>2019КП241.2</t>
  </si>
  <si>
    <t>Диагностични процедури за стадиране и оценка на терапевтичния отговор при пациенти със злокачествени солидни тумори  и хематологични заболявания с МРТ</t>
  </si>
  <si>
    <t>2019КП242</t>
  </si>
  <si>
    <t>2019КП243</t>
  </si>
  <si>
    <t>2019КП244</t>
  </si>
  <si>
    <t>2019КП245</t>
  </si>
  <si>
    <t>2019КП246</t>
  </si>
  <si>
    <t>2019КП247</t>
  </si>
  <si>
    <t>2019КП248</t>
  </si>
  <si>
    <t>2019КП249</t>
  </si>
  <si>
    <t>2019КП250.1</t>
  </si>
  <si>
    <t xml:space="preserve">Високотехнологично лъчелечение на онкологични и неонкологични заболявания  с приложени до 20 фракции и продължителност на лечението е от 3 до 30  дни </t>
  </si>
  <si>
    <t>2019КП250.2</t>
  </si>
  <si>
    <t xml:space="preserve">Високотехнологично лъчелечение на онкологични и неонкологични заболявания  с приложени 20 и повече фракции и продължителността на лечението 30 и повече дни </t>
  </si>
  <si>
    <t>2019КП251.1</t>
  </si>
  <si>
    <t xml:space="preserve">Модулирано по интензитет лъчелечение на онкологични и неонкологични заболявания с приложени до 20 фракции и продължителност на лечението е от 3 до 30  дни  </t>
  </si>
  <si>
    <t>2019КП251.2</t>
  </si>
  <si>
    <t>Модулирано по интензитет лъчелечение на онкологични и неонкологични заболявания   с приложени 20 и повече фракции и продължителността на лечението 30 и повече дни</t>
  </si>
  <si>
    <t>2019КП252.1</t>
  </si>
  <si>
    <t>2019КП252.2</t>
  </si>
  <si>
    <t xml:space="preserve">Роботизирана радиохирургия на онкологични и неонкологични заболявания </t>
  </si>
  <si>
    <t>2019КП253</t>
  </si>
  <si>
    <t>2019КП254</t>
  </si>
  <si>
    <t>2019КП255</t>
  </si>
  <si>
    <t>2019КП256</t>
  </si>
  <si>
    <t>2019КП257</t>
  </si>
  <si>
    <t>2019КП258</t>
  </si>
  <si>
    <t>2019КП259</t>
  </si>
  <si>
    <t>2019КП260</t>
  </si>
  <si>
    <t>2019КП261</t>
  </si>
  <si>
    <t>2019КП262</t>
  </si>
  <si>
    <t>2019КП263</t>
  </si>
  <si>
    <t>2019КП264</t>
  </si>
  <si>
    <t>2019КП265</t>
  </si>
  <si>
    <t>2019КП266</t>
  </si>
  <si>
    <t>2019КП999</t>
  </si>
  <si>
    <t>2019КПр01</t>
  </si>
  <si>
    <t>2019КПр02</t>
  </si>
  <si>
    <t>2019КПр03</t>
  </si>
  <si>
    <t>2019КПр04</t>
  </si>
  <si>
    <t>2019КПр05</t>
  </si>
  <si>
    <t>2019АПр01</t>
  </si>
  <si>
    <t>2019АПр02</t>
  </si>
  <si>
    <t>2019АПр03</t>
  </si>
  <si>
    <t>2019АПр04</t>
  </si>
  <si>
    <t>2019АПр05</t>
  </si>
  <si>
    <t>2019АПр06</t>
  </si>
  <si>
    <t>2019АПр07</t>
  </si>
  <si>
    <t>2019АПр08</t>
  </si>
  <si>
    <t>2019АПр09</t>
  </si>
  <si>
    <t>2019АПр10</t>
  </si>
  <si>
    <t>2019АПр11</t>
  </si>
  <si>
    <t>2019АПр12</t>
  </si>
  <si>
    <t>2019АПр13</t>
  </si>
  <si>
    <t>2019АПр14</t>
  </si>
  <si>
    <t>2019АПр15</t>
  </si>
  <si>
    <t>2019АПр16</t>
  </si>
  <si>
    <t>2019АПр17</t>
  </si>
  <si>
    <t>2019АПр18</t>
  </si>
  <si>
    <t>2019АПр19</t>
  </si>
  <si>
    <t>2019АПр20</t>
  </si>
  <si>
    <t>2019АПр21</t>
  </si>
  <si>
    <t>2019АПр22</t>
  </si>
  <si>
    <t>2019АПр23</t>
  </si>
  <si>
    <t>2019АПр24</t>
  </si>
  <si>
    <t>2019АПр25</t>
  </si>
  <si>
    <t>2019АПр26</t>
  </si>
  <si>
    <t>2019АПр27</t>
  </si>
  <si>
    <t>2019АПр28</t>
  </si>
  <si>
    <t>2019АПр29</t>
  </si>
  <si>
    <t>2019АПр30</t>
  </si>
  <si>
    <t>2019АПр31</t>
  </si>
  <si>
    <t>2019АПр32</t>
  </si>
  <si>
    <t>2019АПр33</t>
  </si>
  <si>
    <t>2019АПр34</t>
  </si>
  <si>
    <t>2019АПр35</t>
  </si>
  <si>
    <t>2019АПр36</t>
  </si>
  <si>
    <t>2019АПр37</t>
  </si>
  <si>
    <t>2019АПр38</t>
  </si>
  <si>
    <t>2019АПр39</t>
  </si>
  <si>
    <t>2019АПр40</t>
  </si>
  <si>
    <t>2019АПр41</t>
  </si>
  <si>
    <t>2019АПр42</t>
  </si>
  <si>
    <t>2019АПр43</t>
  </si>
  <si>
    <t>2017КП018</t>
  </si>
  <si>
    <t>Определяне на план на лечение и проследяване на терапевтичния отговор при пациенти, получаващи скъпоструващи лекарствени продукти по реда на чл. 78, т. 2 от ЗЗО(лекарствени продукти, прилагани при животоастрашаващи кръвоизливи,спешни оперативни интервенции при пациенти с вродени коагулопатии)</t>
  </si>
  <si>
    <t xml:space="preserve">Лечение за новородени деца с вродени сърдечни малформации, претърпели сърдечна оперативна интервенция до навършване на 1-годишна възраст </t>
  </si>
  <si>
    <t xml:space="preserve">Специф. изследвания на онкологични и онкохематолигични заболявания за прицелна терапия </t>
  </si>
  <si>
    <t>ОБЩО ЗАДЪЛЖЕНИЯ</t>
  </si>
  <si>
    <t>Други нетекущи задължения</t>
  </si>
  <si>
    <t>Други текущи задължения</t>
  </si>
  <si>
    <t>Пренасочени към друго ЛЗБП</t>
  </si>
  <si>
    <t>101533917</t>
  </si>
  <si>
    <t>101533931</t>
  </si>
  <si>
    <t>000022025</t>
  </si>
  <si>
    <t>000022044</t>
  </si>
  <si>
    <t>101522447</t>
  </si>
  <si>
    <t>102613775</t>
  </si>
  <si>
    <t>000053088</t>
  </si>
  <si>
    <t>000053202</t>
  </si>
  <si>
    <t>102663909</t>
  </si>
  <si>
    <t>102612100</t>
  </si>
  <si>
    <t>102618523</t>
  </si>
  <si>
    <t>000090065</t>
  </si>
  <si>
    <t>000090147</t>
  </si>
  <si>
    <t>000090033</t>
  </si>
  <si>
    <t>000130104</t>
  </si>
  <si>
    <t>104525651</t>
  </si>
  <si>
    <t>104512579</t>
  </si>
  <si>
    <t>104508837</t>
  </si>
  <si>
    <t>104509202</t>
  </si>
  <si>
    <t>105515375</t>
  </si>
  <si>
    <t>106513498</t>
  </si>
  <si>
    <t>000190083</t>
  </si>
  <si>
    <t>000190119</t>
  </si>
  <si>
    <t>106510388</t>
  </si>
  <si>
    <t>106512909</t>
  </si>
  <si>
    <t>107507982</t>
  </si>
  <si>
    <t>107505537</t>
  </si>
  <si>
    <t>124504885</t>
  </si>
  <si>
    <t>124142404</t>
  </si>
  <si>
    <t>000851111</t>
  </si>
  <si>
    <t>108508788</t>
  </si>
  <si>
    <t>108508560</t>
  </si>
  <si>
    <t>108507348</t>
  </si>
  <si>
    <t>109501412</t>
  </si>
  <si>
    <t>110504291</t>
  </si>
  <si>
    <t>110502867</t>
  </si>
  <si>
    <t>110502461</t>
  </si>
  <si>
    <t>111511773</t>
  </si>
  <si>
    <t>130128163</t>
  </si>
  <si>
    <t>112505488</t>
  </si>
  <si>
    <t>000349201</t>
  </si>
  <si>
    <t>114542439</t>
  </si>
  <si>
    <t>000412255</t>
  </si>
  <si>
    <t>000410031</t>
  </si>
  <si>
    <t>000410049</t>
  </si>
  <si>
    <t>000410056</t>
  </si>
  <si>
    <t>106510662</t>
  </si>
  <si>
    <t>115532654</t>
  </si>
  <si>
    <t>115518099</t>
  </si>
  <si>
    <t>115517517</t>
  </si>
  <si>
    <t>000463386</t>
  </si>
  <si>
    <t>115516059</t>
  </si>
  <si>
    <t>115532871</t>
  </si>
  <si>
    <t>115584804</t>
  </si>
  <si>
    <t>116504387</t>
  </si>
  <si>
    <t>000504032</t>
  </si>
  <si>
    <t>117500566</t>
  </si>
  <si>
    <t>117525838</t>
  </si>
  <si>
    <t>117526194</t>
  </si>
  <si>
    <t>118502097</t>
  </si>
  <si>
    <t>118506069</t>
  </si>
  <si>
    <t>119502651</t>
  </si>
  <si>
    <t>200591288</t>
  </si>
  <si>
    <t>120504642</t>
  </si>
  <si>
    <t>120505630</t>
  </si>
  <si>
    <t>000614404</t>
  </si>
  <si>
    <t>000689015</t>
  </si>
  <si>
    <t>000689022</t>
  </si>
  <si>
    <t>000689047</t>
  </si>
  <si>
    <t>000689061</t>
  </si>
  <si>
    <t>000693654</t>
  </si>
  <si>
    <t>121696971</t>
  </si>
  <si>
    <t>000770022</t>
  </si>
  <si>
    <t>000770047</t>
  </si>
  <si>
    <t>000770054</t>
  </si>
  <si>
    <t>000770061</t>
  </si>
  <si>
    <t>000770264</t>
  </si>
  <si>
    <t>000770086</t>
  </si>
  <si>
    <t>000770093</t>
  </si>
  <si>
    <t>202503899</t>
  </si>
  <si>
    <t>200695116</t>
  </si>
  <si>
    <t>123540775</t>
  </si>
  <si>
    <t>000812172</t>
  </si>
  <si>
    <t>000812208</t>
  </si>
  <si>
    <t>123535867</t>
  </si>
  <si>
    <t>125550070</t>
  </si>
  <si>
    <t>000874028</t>
  </si>
  <si>
    <t>126531685</t>
  </si>
  <si>
    <t>126618510</t>
  </si>
  <si>
    <t>126532456</t>
  </si>
  <si>
    <t>000967532</t>
  </si>
  <si>
    <t>126529734</t>
  </si>
  <si>
    <t>000900131</t>
  </si>
  <si>
    <t>000900163</t>
  </si>
  <si>
    <t>127513804</t>
  </si>
  <si>
    <t>128501819</t>
  </si>
  <si>
    <t>000053191</t>
  </si>
  <si>
    <t>000091879</t>
  </si>
  <si>
    <t>000090154</t>
  </si>
  <si>
    <t>104524994</t>
  </si>
  <si>
    <t>104527481</t>
  </si>
  <si>
    <t>000190101</t>
  </si>
  <si>
    <t>000190090</t>
  </si>
  <si>
    <t>113514110</t>
  </si>
  <si>
    <t>115531627</t>
  </si>
  <si>
    <t>000463361</t>
  </si>
  <si>
    <t>000463379</t>
  </si>
  <si>
    <t>115532832</t>
  </si>
  <si>
    <t>117527022</t>
  </si>
  <si>
    <t>000689182</t>
  </si>
  <si>
    <t>130485795</t>
  </si>
  <si>
    <t>000900156</t>
  </si>
  <si>
    <t>127521758</t>
  </si>
  <si>
    <t>000689086</t>
  </si>
  <si>
    <t>000770129</t>
  </si>
  <si>
    <t>Общо търговски и други задължения</t>
  </si>
  <si>
    <t>друг медицински персонал</t>
  </si>
  <si>
    <t>немедицински персонал</t>
  </si>
  <si>
    <t>Финансови показатели</t>
  </si>
  <si>
    <t>Задължения</t>
  </si>
  <si>
    <t>Леталитет (%)</t>
  </si>
  <si>
    <t>Пациенти</t>
  </si>
  <si>
    <t>Общини</t>
  </si>
  <si>
    <t>Контрагенти</t>
  </si>
  <si>
    <t>ДЗОФ</t>
  </si>
  <si>
    <t>Общо Разходи, в т.ч.:</t>
  </si>
  <si>
    <t>Среден разход на преминал болен</t>
  </si>
  <si>
    <t>Среден разход на храноден</t>
  </si>
  <si>
    <t>Среден разход на леглоден</t>
  </si>
  <si>
    <t xml:space="preserve">Показатели за дейността </t>
  </si>
  <si>
    <t>от тях просрочени</t>
  </si>
  <si>
    <t>Общо Приходи, в т. ч. от:</t>
  </si>
  <si>
    <t>В лева</t>
  </si>
  <si>
    <t>Среден разход на лекарстводен</t>
  </si>
  <si>
    <t>050000</t>
  </si>
  <si>
    <t>Средна продължителност на престоя в дни</t>
  </si>
  <si>
    <t>Стойност</t>
  </si>
  <si>
    <t xml:space="preserve">Брой умрели </t>
  </si>
  <si>
    <t>РАЗХОДИ ЗА ВЪЗНАГРАЖДЕНИЯ</t>
  </si>
  <si>
    <t>Други текущи разходи</t>
  </si>
  <si>
    <t>в т.ч. за финансиране на капиталови разходи</t>
  </si>
  <si>
    <t>Капиталови разходи</t>
  </si>
  <si>
    <t>Коефициент на ефективност на разходите</t>
  </si>
  <si>
    <t>0</t>
  </si>
  <si>
    <t>Приходи за бъдещи периоди</t>
  </si>
  <si>
    <t>Задължения
 (в лева)</t>
  </si>
  <si>
    <t>От тях просрочени
(в лева)</t>
  </si>
  <si>
    <t>Лечебно заведение</t>
  </si>
  <si>
    <t>Наименование на лечебното заведение:</t>
  </si>
  <si>
    <t>Други вземания</t>
  </si>
  <si>
    <t>Разходи за бъдещи периоди</t>
  </si>
  <si>
    <t>СОБСТВЕН КАПИТАЛ И ПАСИВИ</t>
  </si>
  <si>
    <t>Общ финансов резултат</t>
  </si>
  <si>
    <t>Резерви</t>
  </si>
  <si>
    <r>
      <t>Задължения по договори</t>
    </r>
    <r>
      <rPr>
        <sz val="10"/>
        <rFont val="Times New Roman"/>
        <family val="1"/>
        <charset val="204"/>
      </rPr>
      <t xml:space="preserve"> за предоставяне на субсидия</t>
    </r>
    <r>
      <rPr>
        <sz val="10"/>
        <color indexed="8"/>
        <rFont val="Times New Roman"/>
        <family val="1"/>
        <charset val="204"/>
      </rPr>
      <t xml:space="preserve"> за закупуване на нетекущи активи преди увеличаване на капитала</t>
    </r>
  </si>
  <si>
    <t>ЛЕЧЕБНО ЗАВЕДЕНИЕ</t>
  </si>
  <si>
    <t>-</t>
  </si>
  <si>
    <t>000812197</t>
  </si>
  <si>
    <t>МБАЛ "Д-р  Ив.Скендеров" ЕООД Гоце Делчев</t>
  </si>
  <si>
    <t>МБАЛ Разлог ЕООД</t>
  </si>
  <si>
    <t>МБАЛ Югозпадна болница ООД Сандански, Петрич</t>
  </si>
  <si>
    <t>МБАЛ  Карнобат  ЕООД</t>
  </si>
  <si>
    <t>МБАЛ Айтос  ЕООД</t>
  </si>
  <si>
    <t>МБАЛ Поморие  ЕООД</t>
  </si>
  <si>
    <t>МБАЛ Средец  ЕООД</t>
  </si>
  <si>
    <t>МБАЛ  "Царица Йоанна" ЕООД Провадия</t>
  </si>
  <si>
    <t>000092550</t>
  </si>
  <si>
    <t>МБАЛ  Девня ЕООД</t>
  </si>
  <si>
    <t xml:space="preserve">МБАЛ  Павликени  ЕООД  </t>
  </si>
  <si>
    <t>МБАЛ "Д-р Димитър Павлович" ЕООД   Свищов</t>
  </si>
  <si>
    <t>МБАЛ "Св. Иван Рилски" ЕООД - Горна Оряховица</t>
  </si>
  <si>
    <t>МБАЛ "Проф. д-р Г. Златарски" ЕООД Белоградчик</t>
  </si>
  <si>
    <t xml:space="preserve">МБАЛ "Св. Иван Рилски" ЕООД Козлодуй </t>
  </si>
  <si>
    <t>МБАЛ Мездра ЕООД</t>
  </si>
  <si>
    <t>МБАЛ Бяла Слатина  ЕООД</t>
  </si>
  <si>
    <t xml:space="preserve">МБАЛ Каварна ЕООД </t>
  </si>
  <si>
    <t xml:space="preserve">МБАЛ Балчик ЕООД </t>
  </si>
  <si>
    <t>МБАЛ  Живот+ ЕООД  Крумовград</t>
  </si>
  <si>
    <t>МБАЛ Ардино ЕООД</t>
  </si>
  <si>
    <t>МБАЛ "Св. Иван Рилски" ЕООД Дупница</t>
  </si>
  <si>
    <t xml:space="preserve">МБАЛ Троян </t>
  </si>
  <si>
    <t xml:space="preserve">МБАЛ Тетевен </t>
  </si>
  <si>
    <t xml:space="preserve">МБАЛ Луковит </t>
  </si>
  <si>
    <t>МБАЛ ЕООД гр. Берковица Монтана</t>
  </si>
  <si>
    <t>МБАЛ "Св. Николай Чудотворец" ЕООД гр. Лом</t>
  </si>
  <si>
    <t>МБАЛ Велинград ЕООД</t>
  </si>
  <si>
    <t>МБАЛ  Левски ЕООД</t>
  </si>
  <si>
    <t>МБАЛ  Никопол ЕООД</t>
  </si>
  <si>
    <t>МБАЛ Червен бряг ЕООД</t>
  </si>
  <si>
    <t>МБАЛ  Гулянци ЕООД</t>
  </si>
  <si>
    <t>МБАЛ  Кнежа ЕООД</t>
  </si>
  <si>
    <t>МБАЛ Белене ЕООД</t>
  </si>
  <si>
    <t>МБАЛ "Св. Пантелеймон" ЕООД Пловдив</t>
  </si>
  <si>
    <t>МБАЛ "Д-р Киро Попов" ЕООД Карлово</t>
  </si>
  <si>
    <t>МБАЛ "Св.Мина" ЕООД Пловдив</t>
  </si>
  <si>
    <t>МБАЛ Асеновград ЕООД</t>
  </si>
  <si>
    <t>МБАЛ Дулово ЕООД</t>
  </si>
  <si>
    <t>МБАЛ Тутракан ЕООД</t>
  </si>
  <si>
    <t xml:space="preserve">МБАЛ Девин ЕАД </t>
  </si>
  <si>
    <t>Втора МБАЛ - София  АД</t>
  </si>
  <si>
    <t>Четвърта МБАЛ  София  ЕАД</t>
  </si>
  <si>
    <t>МБАЛ Ботевград ЕООД</t>
  </si>
  <si>
    <t>МБАЛ Елин Пелин ЕООД</t>
  </si>
  <si>
    <t>МБАЛ "Проф. д-р  Ал. Герчев" Етрополе ЕООД</t>
  </si>
  <si>
    <t>МБАЛ Ихтиман ЕООД</t>
  </si>
  <si>
    <t>МБАЛ Самоков ЕООД</t>
  </si>
  <si>
    <t>МБАЛ Своге ЕООД</t>
  </si>
  <si>
    <t>МБАЛ Пирдоп АД</t>
  </si>
  <si>
    <t>МБАЛ Чирпан ЕООД</t>
  </si>
  <si>
    <t>МБАЛ Гълъбово ЕАД</t>
  </si>
  <si>
    <t xml:space="preserve">МБАЛ Попово  ЕООД  </t>
  </si>
  <si>
    <t xml:space="preserve">МБАЛ Омуртаг ЕАД </t>
  </si>
  <si>
    <t>МБАЛ Харманли ЕООД</t>
  </si>
  <si>
    <t>МБАЛ "Св. Екатерина"  ЕООД Димитровград</t>
  </si>
  <si>
    <t>МБАЛ Свиленград  ЕООД</t>
  </si>
  <si>
    <t>МБАЛ Велики Преслав ЕООД</t>
  </si>
  <si>
    <t>СБАЛО "Св.Мина"  ЕООД Благоевград</t>
  </si>
  <si>
    <t>СБАЛПФЗ Благоевград ЕООД</t>
  </si>
  <si>
    <t>СБАЛПФЗ Бургас ЕООД</t>
  </si>
  <si>
    <t>СБАГАЛ "Проф. Д-р П Стаматов" ЕООД Варна</t>
  </si>
  <si>
    <t xml:space="preserve">СБАЛПФЗ Варна ЕООД </t>
  </si>
  <si>
    <t xml:space="preserve">СБАЛОЗ Варна ЕООД </t>
  </si>
  <si>
    <t xml:space="preserve">СБОБАЛ Варна ЕООД                                                                                                                                                                           </t>
  </si>
  <si>
    <t>СБАЛПФЗ "Д-р Трейман" ЕООД</t>
  </si>
  <si>
    <t>СБАЛПФЗ  Враца ЕООД</t>
  </si>
  <si>
    <t xml:space="preserve">СБАЛПФЗ Пазарджик ЕООД </t>
  </si>
  <si>
    <t>СБАЛПФЗ  "Д-р Димитър Граматиков"  ЕООД</t>
  </si>
  <si>
    <t>СБАЛОЗ ЕООД  София</t>
  </si>
  <si>
    <t>СБАЛПЗ Стара Загора ЕООД</t>
  </si>
  <si>
    <t>СБАЛПФЗ  Хасково  ЕООД</t>
  </si>
  <si>
    <t>СБАЛО Хасково  ЕООД</t>
  </si>
  <si>
    <t>СБАЛВБ Тополовград  ЕООД</t>
  </si>
  <si>
    <t xml:space="preserve">МБПЛ Стамболийски ЕООД </t>
  </si>
  <si>
    <t>СБПЛР ЕООД Перник</t>
  </si>
  <si>
    <t>СБПЛР  Кремиковци ЕООД</t>
  </si>
  <si>
    <t>000692381</t>
  </si>
  <si>
    <t>СБДПЛР„Панчарево“</t>
  </si>
  <si>
    <t>000693711</t>
  </si>
  <si>
    <t>СБПЛРДЦП "Св. София"  ЕООД</t>
  </si>
  <si>
    <t>СБДПЛР  Бухово ЕООД</t>
  </si>
  <si>
    <t>СБДПЛР  Костенец ЕООД</t>
  </si>
  <si>
    <t>СБПЛР Любимец  ЕООД</t>
  </si>
  <si>
    <t>КОЦ Бургас  ЕООД</t>
  </si>
  <si>
    <t>КОЦ Велико Търново ЕООД</t>
  </si>
  <si>
    <t>КОЦ Враца ЕООД</t>
  </si>
  <si>
    <t>КОЦ Пловдив ЕООД</t>
  </si>
  <si>
    <t>КОЦ Стара Загора ЕООД</t>
  </si>
  <si>
    <t>КОЦ Шумен ЕООД</t>
  </si>
  <si>
    <t>ЦКВЗ Велико Търново ЕООД</t>
  </si>
  <si>
    <t>ЦКВЗ Враца ЕООД</t>
  </si>
  <si>
    <t>ЦКВЗ Пловдив ЕООД</t>
  </si>
  <si>
    <t>ЦПЗ Благоевград ЕООД</t>
  </si>
  <si>
    <t>ЦПЗ В. Търново ЕООД</t>
  </si>
  <si>
    <t xml:space="preserve">ЦПЗ Враца ЕООД     </t>
  </si>
  <si>
    <t>ЦПЗ "Д-р П Станчев" Добрич  ЕООД</t>
  </si>
  <si>
    <t>ЦПЗ Пловдив ЕООД</t>
  </si>
  <si>
    <t>ЦПЗ Русе ЕООД</t>
  </si>
  <si>
    <t>ЦПЗ Смолян ЕООД</t>
  </si>
  <si>
    <t>ЦПЗ "Проф. Шипковенски" ЕООД София</t>
  </si>
  <si>
    <t>ЦПЗ Стара Загора ЕООД</t>
  </si>
  <si>
    <t>ЦПЗ Хасково ЕООД</t>
  </si>
  <si>
    <t xml:space="preserve">МБАЛ Раковски ЕООД </t>
  </si>
  <si>
    <t>………………</t>
  </si>
  <si>
    <t>от тях с коронавирус</t>
  </si>
  <si>
    <t>01041</t>
  </si>
  <si>
    <t>Дял на разходите за персонал в приходите от медицински дейности (КП/АПр/КПр) в %</t>
  </si>
  <si>
    <t>Дял на разходите за медицински персонал в общите разходи за персонал %</t>
  </si>
  <si>
    <t>Персонал, в т. ч:</t>
  </si>
  <si>
    <t>Средно месечен брой болни на един лекар</t>
  </si>
  <si>
    <t>Средно месечен брой болни на един специалист по здравни грижи</t>
  </si>
  <si>
    <t>Общо разходи за персонал</t>
  </si>
  <si>
    <t>в т. ч.: разходи за медицински персонал</t>
  </si>
  <si>
    <t>2</t>
  </si>
  <si>
    <t>3</t>
  </si>
  <si>
    <t>4</t>
  </si>
  <si>
    <t>5</t>
  </si>
  <si>
    <t>Приложение 2 към Заповед № ………………………</t>
  </si>
  <si>
    <t>Приходи по Наредба 3 от 5 април 2019 г. за медицинските дейности извън обхвата на задължителното здравно осигуряване</t>
  </si>
  <si>
    <t>Дял на задълженията</t>
  </si>
  <si>
    <t xml:space="preserve">Дял на задълженията в общите приходи в % </t>
  </si>
  <si>
    <t xml:space="preserve">Дял на задълженията в общите разходи в % </t>
  </si>
  <si>
    <t xml:space="preserve"> - за стимулиране персонала, анганжиран в борбата срещу COVID-19</t>
  </si>
  <si>
    <t>бр. лица, работещи в условия на заплаха от COVID-19</t>
  </si>
  <si>
    <t>бр. лица,ангажирани в борбата срещу COVID-19</t>
  </si>
  <si>
    <t xml:space="preserve">Други </t>
  </si>
  <si>
    <t xml:space="preserve"> - за дейности (КП/АПр/КПр) </t>
  </si>
  <si>
    <t xml:space="preserve"> - за лекарствени продукти</t>
  </si>
  <si>
    <t xml:space="preserve">  - за медицински изделия</t>
  </si>
  <si>
    <t xml:space="preserve"> - за работа при неблагоприятни условия</t>
  </si>
  <si>
    <t>НЗОК, в т.ч.:</t>
  </si>
  <si>
    <t>МЗ, за медицинските дейности, извън обхвата на здравното осигуряване</t>
  </si>
  <si>
    <t>Средносписъчен брой на персонала по трудови правоотношения, в т.ч.:</t>
  </si>
  <si>
    <t>Численост на персонала, отразен на ред 01012</t>
  </si>
  <si>
    <t>Численост на персонала, отразен на ред 01013</t>
  </si>
  <si>
    <t>от тях с характер на ДМС</t>
  </si>
  <si>
    <t>T02</t>
  </si>
  <si>
    <t>T07</t>
  </si>
  <si>
    <t>T06</t>
  </si>
  <si>
    <t>T04</t>
  </si>
  <si>
    <t>Изплатени допълнителни възнаграждения, финансирани по чл. 15а от ЗМДВИПОРНС чрез трансфер от бюджета на МЗ към бюджета на НЗОК или възнаграждения за персонала, работещ в условия на заплаха от COVID-19, финансирани по друг механизъм от държавата</t>
  </si>
  <si>
    <t>Изплатени допълнителни възнаграждения за персонала, ангажиран в борбата срещу COVID-19, за сметка на приходи от НЗОК на основание чл. 5 от ЗБНЗОК</t>
  </si>
  <si>
    <t>за работещи в условия на заплаха от COVID-19</t>
  </si>
  <si>
    <t>стимули за персонала, ангажиран в борбата срещу COVID-19</t>
  </si>
  <si>
    <t>Активи по отсрочени данъци</t>
  </si>
  <si>
    <t>Разходи за материали</t>
  </si>
  <si>
    <t>в т.ч. лекарствени продукти</t>
  </si>
  <si>
    <t>в т.ч. медицински изделия</t>
  </si>
  <si>
    <t>в т.ч. храна за болни</t>
  </si>
  <si>
    <t>Разходи за външни услуги</t>
  </si>
  <si>
    <t>000</t>
  </si>
  <si>
    <t>Разходи за амортизация</t>
  </si>
  <si>
    <t>Приходи по чл. 15а от ЗМДВИПОРНС чрез трансфер от бюджета на МЗ към бюджета на НЗОК или средства за персонала, работещ в условия на заплаха от COVID-19, финансирани по друг механизъм от държавата</t>
  </si>
  <si>
    <t>Приходи от НЗОК за персонала, ангажиран в борбата срещу COVID-19, за сметка на приходи от НЗОК на основание чл. 5 от ЗБНЗОК</t>
  </si>
  <si>
    <t>Капиталовите разходи не се попълват в други полета</t>
  </si>
  <si>
    <t>Разходи за допълнителни възнаграждения, финансирани по чл. 15а от ЗМДВИПОРНС чрез трансфер от бюджета на МЗ към бюджета на НЗОК или възнаграждения за персонала, работещ в условия на заплаха от COVID-19, финансирани по друг механизъм от държавата</t>
  </si>
  <si>
    <t>Разходи за допълнителни възнаграждения за персонала, ангажиран в борбата срещу COVID-19, за сметка на приходи от НЗОК на основание чл. 5 от ЗБНЗОК</t>
  </si>
  <si>
    <t>ЕЕОФ общински ЛЗБП версия 1.0 2024 г.</t>
  </si>
  <si>
    <t>МБАЛ "Д-р Теодоси Витанов" ЕООД Габрово</t>
  </si>
  <si>
    <t>МБАЛ "Д-р Стойчо Христов" ЕООД Габрово</t>
  </si>
  <si>
    <t>МБАЛ Д-р С. Ростовцев ЕООД Момчилград</t>
  </si>
  <si>
    <t>МБАЛ Първомай ЕООД гр. Първомай</t>
  </si>
  <si>
    <t>МБАЛ Кубрат ЕООД Разград</t>
  </si>
  <si>
    <t>МБАЛ Исперих ЕООД, Разград</t>
  </si>
  <si>
    <t>МБАЛ "Д-р Юлия Вревска" ЕООД, гр. Бяла</t>
  </si>
  <si>
    <t>МБАЛ "Св. Петка българска- Нова Загора" ЕООД</t>
  </si>
  <si>
    <t>МБАЛ"Проф. д-р Асен Шопов" ЕООД, гр. Златоград</t>
  </si>
  <si>
    <t>МБАЛ"Проф. д-р Константин Чилов"ЕООД, гр. Мадан</t>
  </si>
  <si>
    <t>УПМБАЛ - София "Св. Йоан Кръстител" АД</t>
  </si>
  <si>
    <t>МБАЛ "Княгиня Клементина" ЕАД</t>
  </si>
  <si>
    <t>МБАЛ "Д-р Христо Стамболски" ЕООД гр. Стара Загора</t>
  </si>
  <si>
    <t>МБАЛ "Св. Иван Рилски" ЕООД, гр. Елхово</t>
  </si>
  <si>
    <t>Първа САГБАЛ "Св. София" ЕАД</t>
  </si>
  <si>
    <t>Втора САГБАЛ "Шейново" АД</t>
  </si>
  <si>
    <t>МБПЛ "Иван Раев" Сопот ЕООД</t>
  </si>
  <si>
    <t>КОЦ РУСЕ ЕООД</t>
  </si>
  <si>
    <t>ЦПЗ "Проф.д-р Иван Темков"Бургас ЕООД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</si>
</sst>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_);_(@_)"/>
    <numFmt numFmtId="166" formatCode="\ General"/>
  </numFmts>
  <fonts count="5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8"/>
      <color theme="0"/>
      <name val="Times New Roman"/>
      <family val="1"/>
      <charset val="204"/>
    </font>
    <font>
      <i/>
      <sz val="8"/>
      <color theme="0"/>
      <name val="Times New Roman"/>
      <family val="1"/>
      <charset val="204"/>
    </font>
    <font>
      <b/>
      <sz val="8"/>
      <color theme="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8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</font>
    <font>
      <b/>
      <sz val="12"/>
      <name val="Times New Roman"/>
      <family val="1"/>
      <charset val="204"/>
    </font>
    <font>
      <sz val="10"/>
      <color theme="8" tint="-0.249977111117893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0"/>
      <name val="Times New Roman"/>
      <family val="1"/>
    </font>
    <font>
      <i/>
      <sz val="10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8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22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medium">
        <color theme="0" tint="-0.24994659260841701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auto="1"/>
      </right>
      <top/>
      <bottom style="thin">
        <color theme="0" tint="-0.2499465926084170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14">
    <xf numFmtId="0" fontId="0" fillId="0" borderId="0"/>
    <xf numFmtId="0" fontId="17" fillId="0" borderId="0" applyNumberFormat="0" applyFill="0" applyBorder="0" applyAlignment="0" applyProtection="0"/>
    <xf numFmtId="0" fontId="7" fillId="0" borderId="0"/>
    <xf numFmtId="0" fontId="7" fillId="0" borderId="0"/>
    <xf numFmtId="0" fontId="8" fillId="0" borderId="0"/>
    <xf numFmtId="0" fontId="7" fillId="0" borderId="0"/>
    <xf numFmtId="0" fontId="9" fillId="0" borderId="0"/>
    <xf numFmtId="0" fontId="1" fillId="0" borderId="0"/>
    <xf numFmtId="0" fontId="2" fillId="0" borderId="0"/>
    <xf numFmtId="0" fontId="2" fillId="0" borderId="0"/>
    <xf numFmtId="0" fontId="7" fillId="0" borderId="0"/>
    <xf numFmtId="0" fontId="10" fillId="0" borderId="0"/>
    <xf numFmtId="9" fontId="16" fillId="0" borderId="0" applyFont="0" applyFill="0" applyBorder="0" applyAlignment="0" applyProtection="0"/>
    <xf numFmtId="0" fontId="7" fillId="0" borderId="0"/>
  </cellStyleXfs>
  <cellXfs count="366">
    <xf numFmtId="0" fontId="0" fillId="0" borderId="0" xfId="0"/>
    <xf numFmtId="0" fontId="20" fillId="0" borderId="0" xfId="0" applyFont="1"/>
    <xf numFmtId="0" fontId="0" fillId="2" borderId="0" xfId="0" applyFill="1"/>
    <xf numFmtId="0" fontId="21" fillId="2" borderId="0" xfId="0" applyFont="1" applyFill="1" applyAlignment="1">
      <alignment vertical="center"/>
    </xf>
    <xf numFmtId="0" fontId="21" fillId="3" borderId="0" xfId="0" applyFont="1" applyFill="1" applyAlignment="1">
      <alignment vertical="center"/>
    </xf>
    <xf numFmtId="0" fontId="0" fillId="4" borderId="0" xfId="0" applyFill="1"/>
    <xf numFmtId="49" fontId="0" fillId="0" borderId="0" xfId="0" applyNumberFormat="1"/>
    <xf numFmtId="14" fontId="0" fillId="0" borderId="0" xfId="0" applyNumberFormat="1"/>
    <xf numFmtId="0" fontId="0" fillId="5" borderId="0" xfId="0" applyFill="1"/>
    <xf numFmtId="0" fontId="22" fillId="0" borderId="0" xfId="0" applyFont="1"/>
    <xf numFmtId="0" fontId="20" fillId="0" borderId="18" xfId="0" applyFont="1" applyBorder="1"/>
    <xf numFmtId="0" fontId="20" fillId="0" borderId="0" xfId="0" applyFont="1" applyAlignment="1">
      <alignment wrapText="1"/>
    </xf>
    <xf numFmtId="0" fontId="22" fillId="0" borderId="0" xfId="0" applyFont="1" applyAlignment="1">
      <alignment horizontal="left" wrapText="1" indent="2"/>
    </xf>
    <xf numFmtId="0" fontId="22" fillId="0" borderId="2" xfId="0" applyFont="1" applyBorder="1"/>
    <xf numFmtId="0" fontId="20" fillId="0" borderId="2" xfId="0" applyFont="1" applyBorder="1" applyAlignment="1">
      <alignment wrapText="1"/>
    </xf>
    <xf numFmtId="0" fontId="22" fillId="0" borderId="19" xfId="0" applyFont="1" applyBorder="1"/>
    <xf numFmtId="0" fontId="20" fillId="0" borderId="19" xfId="0" applyFont="1" applyBorder="1" applyAlignment="1">
      <alignment wrapText="1"/>
    </xf>
    <xf numFmtId="0" fontId="20" fillId="0" borderId="20" xfId="0" applyFont="1" applyBorder="1" applyAlignment="1">
      <alignment horizontal="left"/>
    </xf>
    <xf numFmtId="0" fontId="0" fillId="6" borderId="0" xfId="0" applyFill="1"/>
    <xf numFmtId="0" fontId="20" fillId="0" borderId="0" xfId="0" applyFont="1" applyAlignment="1">
      <alignment horizontal="left"/>
    </xf>
    <xf numFmtId="1" fontId="24" fillId="0" borderId="0" xfId="1" applyNumberFormat="1" applyFont="1" applyAlignment="1">
      <alignment horizontal="left" wrapText="1"/>
    </xf>
    <xf numFmtId="0" fontId="21" fillId="7" borderId="0" xfId="0" applyFont="1" applyFill="1" applyAlignment="1">
      <alignment vertical="center"/>
    </xf>
    <xf numFmtId="0" fontId="0" fillId="7" borderId="0" xfId="0" applyFill="1"/>
    <xf numFmtId="0" fontId="18" fillId="0" borderId="0" xfId="0" applyFont="1" applyAlignment="1">
      <alignment vertical="center"/>
    </xf>
    <xf numFmtId="16" fontId="0" fillId="0" borderId="0" xfId="0" applyNumberFormat="1"/>
    <xf numFmtId="0" fontId="0" fillId="8" borderId="0" xfId="0" applyFill="1" applyAlignment="1">
      <alignment vertical="center"/>
    </xf>
    <xf numFmtId="9" fontId="0" fillId="0" borderId="0" xfId="0" applyNumberFormat="1"/>
    <xf numFmtId="0" fontId="19" fillId="6" borderId="0" xfId="0" applyFont="1" applyFill="1"/>
    <xf numFmtId="0" fontId="19" fillId="2" borderId="0" xfId="0" applyFont="1" applyFill="1"/>
    <xf numFmtId="49" fontId="9" fillId="0" borderId="1" xfId="11" applyNumberFormat="1" applyFont="1" applyBorder="1" applyAlignment="1">
      <alignment horizontal="left"/>
    </xf>
    <xf numFmtId="0" fontId="9" fillId="0" borderId="1" xfId="11" applyFont="1" applyBorder="1"/>
    <xf numFmtId="49" fontId="0" fillId="0" borderId="0" xfId="0" applyNumberFormat="1" applyAlignment="1">
      <alignment horizontal="left"/>
    </xf>
    <xf numFmtId="0" fontId="9" fillId="0" borderId="3" xfId="11" applyFont="1" applyBorder="1"/>
    <xf numFmtId="1" fontId="25" fillId="0" borderId="20" xfId="1" applyNumberFormat="1" applyFont="1" applyBorder="1" applyAlignment="1" applyProtection="1">
      <alignment horizontal="left" wrapText="1"/>
    </xf>
    <xf numFmtId="0" fontId="27" fillId="0" borderId="0" xfId="0" applyFont="1"/>
    <xf numFmtId="1" fontId="28" fillId="0" borderId="6" xfId="0" applyNumberFormat="1" applyFont="1" applyBorder="1" applyAlignment="1">
      <alignment horizontal="left" wrapText="1"/>
    </xf>
    <xf numFmtId="1" fontId="28" fillId="0" borderId="7" xfId="0" applyNumberFormat="1" applyFont="1" applyBorder="1" applyAlignment="1">
      <alignment horizontal="left" wrapText="1"/>
    </xf>
    <xf numFmtId="14" fontId="29" fillId="0" borderId="8" xfId="0" applyNumberFormat="1" applyFont="1" applyBorder="1"/>
    <xf numFmtId="14" fontId="29" fillId="0" borderId="5" xfId="0" applyNumberFormat="1" applyFont="1" applyBorder="1" applyAlignment="1">
      <alignment horizontal="right"/>
    </xf>
    <xf numFmtId="3" fontId="20" fillId="0" borderId="0" xfId="0" applyNumberFormat="1" applyFont="1" applyAlignment="1">
      <alignment horizontal="right"/>
    </xf>
    <xf numFmtId="1" fontId="28" fillId="0" borderId="0" xfId="0" applyNumberFormat="1" applyFont="1" applyAlignment="1">
      <alignment horizontal="left" wrapText="1"/>
    </xf>
    <xf numFmtId="49" fontId="30" fillId="0" borderId="0" xfId="0" applyNumberFormat="1" applyFont="1"/>
    <xf numFmtId="49" fontId="31" fillId="0" borderId="0" xfId="0" applyNumberFormat="1" applyFont="1"/>
    <xf numFmtId="3" fontId="22" fillId="0" borderId="0" xfId="0" applyNumberFormat="1" applyFont="1" applyAlignment="1">
      <alignment horizontal="right"/>
    </xf>
    <xf numFmtId="3" fontId="26" fillId="0" borderId="0" xfId="0" applyNumberFormat="1" applyFont="1" applyAlignment="1">
      <alignment horizontal="right"/>
    </xf>
    <xf numFmtId="0" fontId="26" fillId="0" borderId="0" xfId="0" applyFont="1"/>
    <xf numFmtId="49" fontId="32" fillId="0" borderId="0" xfId="0" applyNumberFormat="1" applyFont="1"/>
    <xf numFmtId="49" fontId="33" fillId="0" borderId="0" xfId="0" applyNumberFormat="1" applyFont="1"/>
    <xf numFmtId="0" fontId="20" fillId="9" borderId="0" xfId="0" applyFont="1" applyFill="1"/>
    <xf numFmtId="49" fontId="30" fillId="0" borderId="18" xfId="0" applyNumberFormat="1" applyFont="1" applyBorder="1"/>
    <xf numFmtId="49" fontId="4" fillId="9" borderId="18" xfId="0" applyNumberFormat="1" applyFont="1" applyFill="1" applyBorder="1"/>
    <xf numFmtId="49" fontId="34" fillId="9" borderId="18" xfId="0" applyNumberFormat="1" applyFont="1" applyFill="1" applyBorder="1"/>
    <xf numFmtId="49" fontId="34" fillId="9" borderId="8" xfId="0" applyNumberFormat="1" applyFont="1" applyFill="1" applyBorder="1"/>
    <xf numFmtId="49" fontId="34" fillId="0" borderId="0" xfId="0" applyNumberFormat="1" applyFont="1"/>
    <xf numFmtId="164" fontId="29" fillId="10" borderId="10" xfId="0" applyNumberFormat="1" applyFont="1" applyFill="1" applyBorder="1" applyAlignment="1">
      <alignment horizontal="center" vertical="center" wrapText="1"/>
    </xf>
    <xf numFmtId="0" fontId="2" fillId="0" borderId="0" xfId="0" applyFont="1"/>
    <xf numFmtId="164" fontId="2" fillId="0" borderId="11" xfId="0" applyNumberFormat="1" applyFont="1" applyBorder="1" applyAlignment="1">
      <alignment horizontal="right"/>
    </xf>
    <xf numFmtId="1" fontId="13" fillId="0" borderId="12" xfId="0" applyNumberFormat="1" applyFont="1" applyBorder="1" applyAlignment="1">
      <alignment horizontal="left" wrapText="1"/>
    </xf>
    <xf numFmtId="1" fontId="13" fillId="0" borderId="10" xfId="0" applyNumberFormat="1" applyFont="1" applyBorder="1" applyAlignment="1">
      <alignment horizontal="left" wrapText="1"/>
    </xf>
    <xf numFmtId="164" fontId="3" fillId="0" borderId="10" xfId="0" applyNumberFormat="1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right" wrapText="1"/>
    </xf>
    <xf numFmtId="49" fontId="4" fillId="0" borderId="18" xfId="0" applyNumberFormat="1" applyFont="1" applyBorder="1"/>
    <xf numFmtId="49" fontId="13" fillId="0" borderId="10" xfId="0" applyNumberFormat="1" applyFont="1" applyBorder="1"/>
    <xf numFmtId="49" fontId="14" fillId="0" borderId="23" xfId="0" applyNumberFormat="1" applyFont="1" applyBorder="1"/>
    <xf numFmtId="0" fontId="2" fillId="9" borderId="0" xfId="0" applyFont="1" applyFill="1"/>
    <xf numFmtId="49" fontId="13" fillId="9" borderId="12" xfId="0" applyNumberFormat="1" applyFont="1" applyFill="1" applyBorder="1"/>
    <xf numFmtId="49" fontId="13" fillId="9" borderId="10" xfId="0" applyNumberFormat="1" applyFont="1" applyFill="1" applyBorder="1"/>
    <xf numFmtId="165" fontId="3" fillId="9" borderId="11" xfId="0" applyNumberFormat="1" applyFont="1" applyFill="1" applyBorder="1" applyAlignment="1">
      <alignment horizontal="right"/>
    </xf>
    <xf numFmtId="49" fontId="14" fillId="9" borderId="10" xfId="0" applyNumberFormat="1" applyFont="1" applyFill="1" applyBorder="1"/>
    <xf numFmtId="49" fontId="4" fillId="9" borderId="22" xfId="0" applyNumberFormat="1" applyFont="1" applyFill="1" applyBorder="1"/>
    <xf numFmtId="49" fontId="4" fillId="9" borderId="8" xfId="0" applyNumberFormat="1" applyFont="1" applyFill="1" applyBorder="1"/>
    <xf numFmtId="49" fontId="4" fillId="0" borderId="0" xfId="0" applyNumberFormat="1" applyFont="1"/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wrapText="1"/>
    </xf>
    <xf numFmtId="0" fontId="3" fillId="9" borderId="0" xfId="0" applyFont="1" applyFill="1"/>
    <xf numFmtId="164" fontId="29" fillId="10" borderId="7" xfId="0" applyNumberFormat="1" applyFont="1" applyFill="1" applyBorder="1" applyAlignment="1">
      <alignment horizontal="center" vertical="center" wrapText="1"/>
    </xf>
    <xf numFmtId="164" fontId="29" fillId="10" borderId="16" xfId="0" applyNumberFormat="1" applyFont="1" applyFill="1" applyBorder="1" applyAlignment="1">
      <alignment horizontal="center" vertical="center" wrapText="1"/>
    </xf>
    <xf numFmtId="1" fontId="32" fillId="9" borderId="9" xfId="0" applyNumberFormat="1" applyFont="1" applyFill="1" applyBorder="1" applyAlignment="1">
      <alignment horizontal="center" wrapText="1"/>
    </xf>
    <xf numFmtId="1" fontId="32" fillId="9" borderId="0" xfId="0" applyNumberFormat="1" applyFont="1" applyFill="1" applyAlignment="1">
      <alignment horizontal="center" wrapText="1"/>
    </xf>
    <xf numFmtId="49" fontId="36" fillId="0" borderId="9" xfId="0" applyNumberFormat="1" applyFont="1" applyBorder="1"/>
    <xf numFmtId="49" fontId="30" fillId="0" borderId="9" xfId="0" applyNumberFormat="1" applyFont="1" applyBorder="1"/>
    <xf numFmtId="49" fontId="35" fillId="0" borderId="0" xfId="0" applyNumberFormat="1" applyFont="1"/>
    <xf numFmtId="164" fontId="29" fillId="10" borderId="11" xfId="0" applyNumberFormat="1" applyFont="1" applyFill="1" applyBorder="1" applyAlignment="1">
      <alignment horizontal="center" vertical="center" wrapText="1"/>
    </xf>
    <xf numFmtId="1" fontId="32" fillId="0" borderId="10" xfId="0" applyNumberFormat="1" applyFont="1" applyBorder="1" applyAlignment="1">
      <alignment horizontal="left" wrapText="1"/>
    </xf>
    <xf numFmtId="164" fontId="29" fillId="0" borderId="11" xfId="0" applyNumberFormat="1" applyFont="1" applyBorder="1" applyAlignment="1">
      <alignment horizontal="right" wrapText="1"/>
    </xf>
    <xf numFmtId="1" fontId="32" fillId="9" borderId="10" xfId="0" applyNumberFormat="1" applyFont="1" applyFill="1" applyBorder="1" applyAlignment="1">
      <alignment horizontal="left" wrapText="1"/>
    </xf>
    <xf numFmtId="0" fontId="20" fillId="9" borderId="10" xfId="0" applyFont="1" applyFill="1" applyBorder="1"/>
    <xf numFmtId="164" fontId="29" fillId="9" borderId="11" xfId="0" applyNumberFormat="1" applyFont="1" applyFill="1" applyBorder="1" applyAlignment="1">
      <alignment horizontal="right" wrapText="1"/>
    </xf>
    <xf numFmtId="49" fontId="36" fillId="0" borderId="12" xfId="0" applyNumberFormat="1" applyFont="1" applyBorder="1"/>
    <xf numFmtId="49" fontId="32" fillId="0" borderId="10" xfId="0" applyNumberFormat="1" applyFont="1" applyBorder="1"/>
    <xf numFmtId="3" fontId="22" fillId="0" borderId="11" xfId="0" applyNumberFormat="1" applyFont="1" applyBorder="1" applyAlignment="1">
      <alignment horizontal="right"/>
    </xf>
    <xf numFmtId="164" fontId="20" fillId="0" borderId="13" xfId="0" applyNumberFormat="1" applyFont="1" applyBorder="1" applyAlignment="1">
      <alignment horizontal="right"/>
    </xf>
    <xf numFmtId="164" fontId="26" fillId="0" borderId="13" xfId="0" applyNumberFormat="1" applyFont="1" applyBorder="1" applyAlignment="1">
      <alignment horizontal="right"/>
    </xf>
    <xf numFmtId="3" fontId="22" fillId="9" borderId="11" xfId="0" applyNumberFormat="1" applyFont="1" applyFill="1" applyBorder="1" applyAlignment="1">
      <alignment horizontal="right"/>
    </xf>
    <xf numFmtId="164" fontId="20" fillId="9" borderId="13" xfId="0" applyNumberFormat="1" applyFont="1" applyFill="1" applyBorder="1" applyAlignment="1">
      <alignment horizontal="right"/>
    </xf>
    <xf numFmtId="164" fontId="20" fillId="9" borderId="15" xfId="0" applyNumberFormat="1" applyFont="1" applyFill="1" applyBorder="1" applyAlignment="1">
      <alignment horizontal="right"/>
    </xf>
    <xf numFmtId="14" fontId="29" fillId="10" borderId="10" xfId="0" applyNumberFormat="1" applyFont="1" applyFill="1" applyBorder="1" applyAlignment="1">
      <alignment horizontal="center" vertical="center"/>
    </xf>
    <xf numFmtId="14" fontId="29" fillId="10" borderId="11" xfId="0" applyNumberFormat="1" applyFont="1" applyFill="1" applyBorder="1" applyAlignment="1">
      <alignment horizontal="center" vertical="center"/>
    </xf>
    <xf numFmtId="1" fontId="28" fillId="0" borderId="10" xfId="0" applyNumberFormat="1" applyFont="1" applyBorder="1" applyAlignment="1">
      <alignment horizontal="left" wrapText="1"/>
    </xf>
    <xf numFmtId="1" fontId="28" fillId="0" borderId="9" xfId="0" applyNumberFormat="1" applyFont="1" applyBorder="1" applyAlignment="1">
      <alignment horizontal="left" wrapText="1"/>
    </xf>
    <xf numFmtId="1" fontId="32" fillId="0" borderId="7" xfId="0" applyNumberFormat="1" applyFont="1" applyBorder="1" applyAlignment="1">
      <alignment horizontal="left" wrapText="1"/>
    </xf>
    <xf numFmtId="14" fontId="29" fillId="0" borderId="7" xfId="0" applyNumberFormat="1" applyFont="1" applyBorder="1"/>
    <xf numFmtId="14" fontId="11" fillId="0" borderId="16" xfId="0" applyNumberFormat="1" applyFont="1" applyBorder="1" applyAlignment="1">
      <alignment horizontal="right" vertical="center"/>
    </xf>
    <xf numFmtId="0" fontId="38" fillId="0" borderId="12" xfId="0" applyFont="1" applyBorder="1" applyAlignment="1">
      <alignment horizontal="center"/>
    </xf>
    <xf numFmtId="164" fontId="22" fillId="0" borderId="11" xfId="0" applyNumberFormat="1" applyFont="1" applyBorder="1" applyAlignment="1">
      <alignment horizontal="right"/>
    </xf>
    <xf numFmtId="49" fontId="31" fillId="0" borderId="9" xfId="0" applyNumberFormat="1" applyFont="1" applyBorder="1"/>
    <xf numFmtId="164" fontId="3" fillId="0" borderId="16" xfId="0" applyNumberFormat="1" applyFont="1" applyBorder="1" applyAlignment="1">
      <alignment horizontal="center" vertical="center"/>
    </xf>
    <xf numFmtId="0" fontId="3" fillId="9" borderId="10" xfId="0" applyFont="1" applyFill="1" applyBorder="1" applyAlignment="1">
      <alignment horizontal="center" wrapText="1"/>
    </xf>
    <xf numFmtId="0" fontId="12" fillId="0" borderId="21" xfId="0" applyFont="1" applyBorder="1"/>
    <xf numFmtId="0" fontId="3" fillId="9" borderId="10" xfId="0" applyFont="1" applyFill="1" applyBorder="1"/>
    <xf numFmtId="0" fontId="12" fillId="9" borderId="21" xfId="0" applyFont="1" applyFill="1" applyBorder="1"/>
    <xf numFmtId="0" fontId="12" fillId="9" borderId="21" xfId="0" applyFont="1" applyFill="1" applyBorder="1" applyAlignment="1">
      <alignment wrapText="1"/>
    </xf>
    <xf numFmtId="0" fontId="2" fillId="9" borderId="8" xfId="0" applyFont="1" applyFill="1" applyBorder="1"/>
    <xf numFmtId="0" fontId="40" fillId="9" borderId="10" xfId="0" applyFont="1" applyFill="1" applyBorder="1"/>
    <xf numFmtId="1" fontId="36" fillId="9" borderId="0" xfId="0" applyNumberFormat="1" applyFont="1" applyFill="1" applyAlignment="1">
      <alignment horizontal="center" wrapText="1"/>
    </xf>
    <xf numFmtId="49" fontId="36" fillId="0" borderId="0" xfId="0" applyNumberFormat="1" applyFont="1"/>
    <xf numFmtId="1" fontId="36" fillId="0" borderId="12" xfId="0" applyNumberFormat="1" applyFont="1" applyBorder="1" applyAlignment="1">
      <alignment horizontal="left" wrapText="1"/>
    </xf>
    <xf numFmtId="1" fontId="36" fillId="9" borderId="12" xfId="0" applyNumberFormat="1" applyFont="1" applyFill="1" applyBorder="1" applyAlignment="1">
      <alignment horizontal="left" wrapText="1"/>
    </xf>
    <xf numFmtId="49" fontId="35" fillId="0" borderId="23" xfId="0" applyNumberFormat="1" applyFont="1" applyBorder="1"/>
    <xf numFmtId="49" fontId="35" fillId="0" borderId="22" xfId="0" applyNumberFormat="1" applyFont="1" applyBorder="1"/>
    <xf numFmtId="49" fontId="34" fillId="0" borderId="22" xfId="0" applyNumberFormat="1" applyFont="1" applyBorder="1"/>
    <xf numFmtId="49" fontId="34" fillId="9" borderId="14" xfId="0" applyNumberFormat="1" applyFont="1" applyFill="1" applyBorder="1"/>
    <xf numFmtId="49" fontId="34" fillId="0" borderId="9" xfId="0" applyNumberFormat="1" applyFont="1" applyBorder="1"/>
    <xf numFmtId="49" fontId="34" fillId="9" borderId="22" xfId="0" applyNumberFormat="1" applyFont="1" applyFill="1" applyBorder="1"/>
    <xf numFmtId="0" fontId="22" fillId="0" borderId="10" xfId="0" applyFont="1" applyBorder="1"/>
    <xf numFmtId="49" fontId="34" fillId="0" borderId="18" xfId="0" applyNumberFormat="1" applyFont="1" applyBorder="1"/>
    <xf numFmtId="49" fontId="36" fillId="0" borderId="10" xfId="0" applyNumberFormat="1" applyFont="1" applyBorder="1"/>
    <xf numFmtId="0" fontId="20" fillId="9" borderId="18" xfId="0" applyFont="1" applyFill="1" applyBorder="1"/>
    <xf numFmtId="0" fontId="26" fillId="9" borderId="21" xfId="0" applyFont="1" applyFill="1" applyBorder="1" applyAlignment="1">
      <alignment horizontal="left" indent="3"/>
    </xf>
    <xf numFmtId="0" fontId="2" fillId="9" borderId="18" xfId="0" applyFont="1" applyFill="1" applyBorder="1"/>
    <xf numFmtId="0" fontId="12" fillId="0" borderId="21" xfId="0" applyFont="1" applyBorder="1" applyAlignment="1">
      <alignment horizontal="left" indent="3"/>
    </xf>
    <xf numFmtId="0" fontId="12" fillId="9" borderId="21" xfId="0" applyFont="1" applyFill="1" applyBorder="1" applyAlignment="1">
      <alignment horizontal="left" indent="3"/>
    </xf>
    <xf numFmtId="165" fontId="11" fillId="9" borderId="11" xfId="0" applyNumberFormat="1" applyFont="1" applyFill="1" applyBorder="1" applyAlignment="1">
      <alignment horizontal="right"/>
    </xf>
    <xf numFmtId="49" fontId="14" fillId="0" borderId="0" xfId="0" applyNumberFormat="1" applyFont="1"/>
    <xf numFmtId="49" fontId="13" fillId="0" borderId="6" xfId="0" applyNumberFormat="1" applyFont="1" applyBorder="1"/>
    <xf numFmtId="49" fontId="28" fillId="0" borderId="7" xfId="0" applyNumberFormat="1" applyFont="1" applyBorder="1"/>
    <xf numFmtId="49" fontId="28" fillId="0" borderId="16" xfId="0" applyNumberFormat="1" applyFont="1" applyBorder="1"/>
    <xf numFmtId="49" fontId="4" fillId="0" borderId="4" xfId="0" applyNumberFormat="1" applyFont="1" applyBorder="1"/>
    <xf numFmtId="49" fontId="14" fillId="0" borderId="4" xfId="0" applyNumberFormat="1" applyFont="1" applyBorder="1"/>
    <xf numFmtId="49" fontId="34" fillId="0" borderId="4" xfId="0" applyNumberFormat="1" applyFont="1" applyBorder="1"/>
    <xf numFmtId="49" fontId="36" fillId="9" borderId="12" xfId="0" applyNumberFormat="1" applyFont="1" applyFill="1" applyBorder="1" applyAlignment="1">
      <alignment horizontal="left" wrapText="1"/>
    </xf>
    <xf numFmtId="49" fontId="32" fillId="9" borderId="10" xfId="0" applyNumberFormat="1" applyFont="1" applyFill="1" applyBorder="1" applyAlignment="1">
      <alignment horizontal="left" wrapText="1"/>
    </xf>
    <xf numFmtId="49" fontId="13" fillId="9" borderId="14" xfId="0" applyNumberFormat="1" applyFont="1" applyFill="1" applyBorder="1"/>
    <xf numFmtId="49" fontId="13" fillId="9" borderId="8" xfId="0" applyNumberFormat="1" applyFont="1" applyFill="1" applyBorder="1"/>
    <xf numFmtId="49" fontId="13" fillId="9" borderId="5" xfId="0" applyNumberFormat="1" applyFont="1" applyFill="1" applyBorder="1"/>
    <xf numFmtId="164" fontId="3" fillId="9" borderId="11" xfId="0" applyNumberFormat="1" applyFont="1" applyFill="1" applyBorder="1" applyAlignment="1">
      <alignment horizontal="right" wrapText="1"/>
    </xf>
    <xf numFmtId="0" fontId="37" fillId="9" borderId="0" xfId="0" applyFont="1" applyFill="1" applyAlignment="1">
      <alignment vertical="center"/>
    </xf>
    <xf numFmtId="0" fontId="22" fillId="9" borderId="10" xfId="0" applyFont="1" applyFill="1" applyBorder="1"/>
    <xf numFmtId="0" fontId="26" fillId="9" borderId="21" xfId="0" applyFont="1" applyFill="1" applyBorder="1"/>
    <xf numFmtId="0" fontId="2" fillId="9" borderId="10" xfId="0" applyFont="1" applyFill="1" applyBorder="1"/>
    <xf numFmtId="0" fontId="22" fillId="9" borderId="12" xfId="0" applyFont="1" applyFill="1" applyBorder="1" applyAlignment="1">
      <alignment wrapText="1"/>
    </xf>
    <xf numFmtId="49" fontId="28" fillId="9" borderId="0" xfId="0" applyNumberFormat="1" applyFont="1" applyFill="1"/>
    <xf numFmtId="49" fontId="13" fillId="9" borderId="0" xfId="0" applyNumberFormat="1" applyFont="1" applyFill="1"/>
    <xf numFmtId="49" fontId="39" fillId="9" borderId="0" xfId="0" applyNumberFormat="1" applyFont="1" applyFill="1"/>
    <xf numFmtId="0" fontId="3" fillId="9" borderId="0" xfId="0" applyFont="1" applyFill="1" applyAlignment="1">
      <alignment horizontal="center" wrapText="1"/>
    </xf>
    <xf numFmtId="0" fontId="40" fillId="9" borderId="0" xfId="0" applyFont="1" applyFill="1" applyAlignment="1">
      <alignment horizontal="center" wrapText="1"/>
    </xf>
    <xf numFmtId="0" fontId="1" fillId="0" borderId="3" xfId="11" applyFont="1" applyBorder="1"/>
    <xf numFmtId="49" fontId="32" fillId="9" borderId="11" xfId="0" applyNumberFormat="1" applyFont="1" applyFill="1" applyBorder="1" applyAlignment="1">
      <alignment horizontal="left" wrapText="1"/>
    </xf>
    <xf numFmtId="49" fontId="32" fillId="0" borderId="11" xfId="0" applyNumberFormat="1" applyFont="1" applyBorder="1"/>
    <xf numFmtId="49" fontId="35" fillId="0" borderId="26" xfId="0" applyNumberFormat="1" applyFont="1" applyBorder="1"/>
    <xf numFmtId="49" fontId="36" fillId="0" borderId="11" xfId="0" applyNumberFormat="1" applyFont="1" applyBorder="1"/>
    <xf numFmtId="49" fontId="34" fillId="0" borderId="25" xfId="0" applyNumberFormat="1" applyFont="1" applyBorder="1"/>
    <xf numFmtId="49" fontId="30" fillId="9" borderId="25" xfId="0" applyNumberFormat="1" applyFont="1" applyFill="1" applyBorder="1"/>
    <xf numFmtId="49" fontId="30" fillId="9" borderId="5" xfId="0" applyNumberFormat="1" applyFont="1" applyFill="1" applyBorder="1"/>
    <xf numFmtId="1" fontId="32" fillId="0" borderId="14" xfId="0" applyNumberFormat="1" applyFont="1" applyBorder="1" applyAlignment="1">
      <alignment horizontal="center" wrapText="1"/>
    </xf>
    <xf numFmtId="1" fontId="32" fillId="0" borderId="8" xfId="0" applyNumberFormat="1" applyFont="1" applyBorder="1" applyAlignment="1">
      <alignment horizontal="center" wrapText="1"/>
    </xf>
    <xf numFmtId="1" fontId="36" fillId="0" borderId="8" xfId="0" applyNumberFormat="1" applyFont="1" applyBorder="1" applyAlignment="1">
      <alignment horizontal="center" wrapText="1"/>
    </xf>
    <xf numFmtId="164" fontId="29" fillId="0" borderId="8" xfId="0" applyNumberFormat="1" applyFont="1" applyBorder="1" applyAlignment="1">
      <alignment horizontal="right" wrapText="1"/>
    </xf>
    <xf numFmtId="164" fontId="29" fillId="0" borderId="5" xfId="0" applyNumberFormat="1" applyFont="1" applyBorder="1" applyAlignment="1">
      <alignment horizontal="right" wrapText="1"/>
    </xf>
    <xf numFmtId="0" fontId="3" fillId="9" borderId="12" xfId="0" applyFont="1" applyFill="1" applyBorder="1" applyAlignment="1">
      <alignment horizontal="center" wrapText="1"/>
    </xf>
    <xf numFmtId="49" fontId="0" fillId="9" borderId="0" xfId="0" applyNumberFormat="1" applyFill="1"/>
    <xf numFmtId="0" fontId="0" fillId="9" borderId="0" xfId="0" applyFill="1"/>
    <xf numFmtId="49" fontId="1" fillId="9" borderId="1" xfId="11" applyNumberFormat="1" applyFont="1" applyFill="1" applyBorder="1" applyAlignment="1">
      <alignment horizontal="left"/>
    </xf>
    <xf numFmtId="0" fontId="9" fillId="9" borderId="1" xfId="11" applyFont="1" applyFill="1" applyBorder="1"/>
    <xf numFmtId="0" fontId="1" fillId="9" borderId="1" xfId="11" applyFont="1" applyFill="1" applyBorder="1"/>
    <xf numFmtId="49" fontId="9" fillId="9" borderId="1" xfId="11" applyNumberFormat="1" applyFont="1" applyFill="1" applyBorder="1" applyAlignment="1">
      <alignment horizontal="left"/>
    </xf>
    <xf numFmtId="0" fontId="29" fillId="10" borderId="7" xfId="0" applyFont="1" applyFill="1" applyBorder="1" applyAlignment="1">
      <alignment horizontal="center" vertical="center"/>
    </xf>
    <xf numFmtId="1" fontId="29" fillId="10" borderId="6" xfId="0" applyNumberFormat="1" applyFont="1" applyFill="1" applyBorder="1" applyAlignment="1">
      <alignment vertical="center" wrapText="1"/>
    </xf>
    <xf numFmtId="1" fontId="29" fillId="10" borderId="7" xfId="0" applyNumberFormat="1" applyFont="1" applyFill="1" applyBorder="1" applyAlignment="1">
      <alignment vertical="center" wrapText="1"/>
    </xf>
    <xf numFmtId="1" fontId="29" fillId="10" borderId="7" xfId="0" applyNumberFormat="1" applyFont="1" applyFill="1" applyBorder="1" applyAlignment="1">
      <alignment horizontal="center" vertical="center" wrapText="1"/>
    </xf>
    <xf numFmtId="0" fontId="22" fillId="3" borderId="0" xfId="0" applyFont="1" applyFill="1" applyAlignment="1" applyProtection="1">
      <alignment horizontal="left" vertical="center" wrapText="1"/>
      <protection locked="0"/>
    </xf>
    <xf numFmtId="14" fontId="22" fillId="3" borderId="0" xfId="0" applyNumberFormat="1" applyFont="1" applyFill="1" applyAlignment="1" applyProtection="1">
      <alignment horizontal="left" vertical="center" wrapText="1"/>
      <protection locked="0"/>
    </xf>
    <xf numFmtId="0" fontId="3" fillId="9" borderId="12" xfId="0" applyFont="1" applyFill="1" applyBorder="1" applyAlignment="1">
      <alignment vertical="center" wrapText="1"/>
    </xf>
    <xf numFmtId="0" fontId="3" fillId="9" borderId="10" xfId="0" applyFont="1" applyFill="1" applyBorder="1" applyAlignment="1">
      <alignment horizontal="center" vertical="center" wrapText="1"/>
    </xf>
    <xf numFmtId="165" fontId="3" fillId="9" borderId="11" xfId="0" applyNumberFormat="1" applyFont="1" applyFill="1" applyBorder="1" applyAlignment="1">
      <alignment horizontal="right" vertical="center"/>
    </xf>
    <xf numFmtId="0" fontId="2" fillId="0" borderId="22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165" fontId="12" fillId="2" borderId="13" xfId="0" applyNumberFormat="1" applyFont="1" applyFill="1" applyBorder="1" applyAlignment="1" applyProtection="1">
      <alignment horizontal="right" vertical="center"/>
      <protection locked="0"/>
    </xf>
    <xf numFmtId="0" fontId="2" fillId="9" borderId="22" xfId="0" applyFont="1" applyFill="1" applyBorder="1" applyAlignment="1">
      <alignment vertical="center" wrapText="1"/>
    </xf>
    <xf numFmtId="0" fontId="2" fillId="9" borderId="18" xfId="0" applyFont="1" applyFill="1" applyBorder="1" applyAlignment="1">
      <alignment horizontal="center" vertical="center" wrapText="1"/>
    </xf>
    <xf numFmtId="165" fontId="3" fillId="2" borderId="11" xfId="0" applyNumberFormat="1" applyFont="1" applyFill="1" applyBorder="1" applyAlignment="1" applyProtection="1">
      <alignment horizontal="right" vertical="center"/>
      <protection locked="0"/>
    </xf>
    <xf numFmtId="0" fontId="22" fillId="9" borderId="12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right" vertical="center"/>
    </xf>
    <xf numFmtId="0" fontId="3" fillId="9" borderId="6" xfId="0" applyFont="1" applyFill="1" applyBorder="1" applyAlignment="1">
      <alignment vertical="center" wrapText="1"/>
    </xf>
    <xf numFmtId="0" fontId="3" fillId="9" borderId="7" xfId="0" applyFont="1" applyFill="1" applyBorder="1" applyAlignment="1">
      <alignment horizontal="center" vertical="center" wrapText="1"/>
    </xf>
    <xf numFmtId="165" fontId="11" fillId="2" borderId="16" xfId="0" applyNumberFormat="1" applyFont="1" applyFill="1" applyBorder="1" applyAlignment="1" applyProtection="1">
      <alignment horizontal="right" vertical="center"/>
      <protection locked="0"/>
    </xf>
    <xf numFmtId="0" fontId="3" fillId="9" borderId="14" xfId="0" applyFont="1" applyFill="1" applyBorder="1" applyAlignment="1">
      <alignment vertical="center" wrapText="1"/>
    </xf>
    <xf numFmtId="0" fontId="3" fillId="9" borderId="8" xfId="0" applyFont="1" applyFill="1" applyBorder="1" applyAlignment="1">
      <alignment horizontal="center" vertical="center" wrapText="1"/>
    </xf>
    <xf numFmtId="165" fontId="11" fillId="2" borderId="5" xfId="0" applyNumberFormat="1" applyFont="1" applyFill="1" applyBorder="1" applyAlignment="1" applyProtection="1">
      <alignment horizontal="right" vertical="center"/>
      <protection locked="0"/>
    </xf>
    <xf numFmtId="165" fontId="11" fillId="9" borderId="11" xfId="0" applyNumberFormat="1" applyFont="1" applyFill="1" applyBorder="1" applyAlignment="1">
      <alignment horizontal="right" vertical="center"/>
    </xf>
    <xf numFmtId="165" fontId="12" fillId="2" borderId="17" xfId="0" applyNumberFormat="1" applyFont="1" applyFill="1" applyBorder="1" applyAlignment="1" applyProtection="1">
      <alignment horizontal="right" vertical="center"/>
      <protection locked="0"/>
    </xf>
    <xf numFmtId="0" fontId="2" fillId="9" borderId="14" xfId="0" applyFont="1" applyFill="1" applyBorder="1" applyAlignment="1">
      <alignment vertical="center" wrapText="1"/>
    </xf>
    <xf numFmtId="0" fontId="2" fillId="9" borderId="8" xfId="0" applyFont="1" applyFill="1" applyBorder="1" applyAlignment="1">
      <alignment horizontal="center" vertical="center" wrapText="1"/>
    </xf>
    <xf numFmtId="165" fontId="12" fillId="2" borderId="15" xfId="0" applyNumberFormat="1" applyFont="1" applyFill="1" applyBorder="1" applyAlignment="1" applyProtection="1">
      <alignment horizontal="right" vertical="center"/>
      <protection locked="0"/>
    </xf>
    <xf numFmtId="0" fontId="27" fillId="0" borderId="0" xfId="0" applyFont="1" applyAlignment="1">
      <alignment wrapText="1"/>
    </xf>
    <xf numFmtId="164" fontId="26" fillId="9" borderId="13" xfId="0" applyNumberFormat="1" applyFont="1" applyFill="1" applyBorder="1" applyAlignment="1">
      <alignment horizontal="right"/>
    </xf>
    <xf numFmtId="9" fontId="2" fillId="9" borderId="29" xfId="12" applyFont="1" applyFill="1" applyBorder="1" applyAlignment="1" applyProtection="1">
      <alignment horizontal="right"/>
    </xf>
    <xf numFmtId="165" fontId="2" fillId="0" borderId="29" xfId="0" applyNumberFormat="1" applyFont="1" applyBorder="1" applyAlignment="1">
      <alignment horizontal="right"/>
    </xf>
    <xf numFmtId="165" fontId="2" fillId="0" borderId="32" xfId="0" applyNumberFormat="1" applyFont="1" applyBorder="1" applyAlignment="1">
      <alignment horizontal="right"/>
    </xf>
    <xf numFmtId="164" fontId="41" fillId="9" borderId="11" xfId="0" applyNumberFormat="1" applyFont="1" applyFill="1" applyBorder="1" applyAlignment="1">
      <alignment horizontal="right"/>
    </xf>
    <xf numFmtId="49" fontId="4" fillId="9" borderId="25" xfId="0" applyNumberFormat="1" applyFont="1" applyFill="1" applyBorder="1"/>
    <xf numFmtId="0" fontId="14" fillId="9" borderId="26" xfId="0" applyFont="1" applyFill="1" applyBorder="1"/>
    <xf numFmtId="0" fontId="12" fillId="9" borderId="21" xfId="0" applyFont="1" applyFill="1" applyBorder="1" applyAlignment="1">
      <alignment horizontal="left" wrapText="1" indent="1"/>
    </xf>
    <xf numFmtId="49" fontId="14" fillId="9" borderId="26" xfId="0" applyNumberFormat="1" applyFont="1" applyFill="1" applyBorder="1"/>
    <xf numFmtId="0" fontId="12" fillId="9" borderId="18" xfId="0" applyFont="1" applyFill="1" applyBorder="1"/>
    <xf numFmtId="49" fontId="14" fillId="9" borderId="23" xfId="0" applyNumberFormat="1" applyFont="1" applyFill="1" applyBorder="1"/>
    <xf numFmtId="49" fontId="14" fillId="9" borderId="22" xfId="0" applyNumberFormat="1" applyFont="1" applyFill="1" applyBorder="1"/>
    <xf numFmtId="49" fontId="13" fillId="9" borderId="11" xfId="0" applyNumberFormat="1" applyFont="1" applyFill="1" applyBorder="1"/>
    <xf numFmtId="49" fontId="4" fillId="9" borderId="33" xfId="0" applyNumberFormat="1" applyFont="1" applyFill="1" applyBorder="1"/>
    <xf numFmtId="49" fontId="4" fillId="9" borderId="34" xfId="0" applyNumberFormat="1" applyFont="1" applyFill="1" applyBorder="1"/>
    <xf numFmtId="49" fontId="4" fillId="9" borderId="35" xfId="0" applyNumberFormat="1" applyFont="1" applyFill="1" applyBorder="1"/>
    <xf numFmtId="0" fontId="2" fillId="9" borderId="34" xfId="0" applyFont="1" applyFill="1" applyBorder="1" applyAlignment="1">
      <alignment wrapText="1"/>
    </xf>
    <xf numFmtId="0" fontId="2" fillId="9" borderId="34" xfId="0" applyFont="1" applyFill="1" applyBorder="1"/>
    <xf numFmtId="49" fontId="4" fillId="9" borderId="27" xfId="0" applyNumberFormat="1" applyFont="1" applyFill="1" applyBorder="1"/>
    <xf numFmtId="49" fontId="4" fillId="9" borderId="28" xfId="0" applyNumberFormat="1" applyFont="1" applyFill="1" applyBorder="1"/>
    <xf numFmtId="49" fontId="4" fillId="9" borderId="29" xfId="0" applyNumberFormat="1" applyFont="1" applyFill="1" applyBorder="1"/>
    <xf numFmtId="0" fontId="2" fillId="9" borderId="28" xfId="0" applyFont="1" applyFill="1" applyBorder="1" applyAlignment="1">
      <alignment wrapText="1"/>
    </xf>
    <xf numFmtId="0" fontId="2" fillId="9" borderId="28" xfId="0" applyFont="1" applyFill="1" applyBorder="1"/>
    <xf numFmtId="49" fontId="4" fillId="9" borderId="30" xfId="0" applyNumberFormat="1" applyFont="1" applyFill="1" applyBorder="1"/>
    <xf numFmtId="49" fontId="4" fillId="9" borderId="31" xfId="0" applyNumberFormat="1" applyFont="1" applyFill="1" applyBorder="1"/>
    <xf numFmtId="49" fontId="4" fillId="9" borderId="32" xfId="0" applyNumberFormat="1" applyFont="1" applyFill="1" applyBorder="1"/>
    <xf numFmtId="0" fontId="2" fillId="9" borderId="31" xfId="0" applyFont="1" applyFill="1" applyBorder="1" applyAlignment="1">
      <alignment wrapText="1"/>
    </xf>
    <xf numFmtId="0" fontId="2" fillId="9" borderId="31" xfId="0" applyFont="1" applyFill="1" applyBorder="1"/>
    <xf numFmtId="0" fontId="3" fillId="9" borderId="7" xfId="0" applyFont="1" applyFill="1" applyBorder="1" applyAlignment="1">
      <alignment wrapText="1"/>
    </xf>
    <xf numFmtId="0" fontId="3" fillId="9" borderId="12" xfId="0" applyFont="1" applyFill="1" applyBorder="1"/>
    <xf numFmtId="49" fontId="4" fillId="9" borderId="9" xfId="0" applyNumberFormat="1" applyFont="1" applyFill="1" applyBorder="1"/>
    <xf numFmtId="49" fontId="4" fillId="9" borderId="0" xfId="0" applyNumberFormat="1" applyFont="1" applyFill="1"/>
    <xf numFmtId="49" fontId="4" fillId="9" borderId="4" xfId="0" applyNumberFormat="1" applyFont="1" applyFill="1" applyBorder="1"/>
    <xf numFmtId="49" fontId="13" fillId="9" borderId="9" xfId="0" applyNumberFormat="1" applyFont="1" applyFill="1" applyBorder="1"/>
    <xf numFmtId="0" fontId="42" fillId="9" borderId="6" xfId="0" applyFont="1" applyFill="1" applyBorder="1" applyAlignment="1">
      <alignment horizontal="center"/>
    </xf>
    <xf numFmtId="49" fontId="14" fillId="9" borderId="9" xfId="0" applyNumberFormat="1" applyFont="1" applyFill="1" applyBorder="1"/>
    <xf numFmtId="49" fontId="14" fillId="9" borderId="0" xfId="0" applyNumberFormat="1" applyFont="1" applyFill="1"/>
    <xf numFmtId="0" fontId="12" fillId="9" borderId="4" xfId="0" applyFont="1" applyFill="1" applyBorder="1" applyAlignment="1">
      <alignment horizontal="left" wrapText="1"/>
    </xf>
    <xf numFmtId="0" fontId="11" fillId="0" borderId="0" xfId="0" applyFont="1" applyAlignment="1">
      <alignment wrapText="1"/>
    </xf>
    <xf numFmtId="3" fontId="20" fillId="0" borderId="0" xfId="0" applyNumberFormat="1" applyFont="1" applyAlignment="1">
      <alignment vertical="center"/>
    </xf>
    <xf numFmtId="164" fontId="26" fillId="2" borderId="13" xfId="0" applyNumberFormat="1" applyFont="1" applyFill="1" applyBorder="1" applyAlignment="1" applyProtection="1">
      <alignment horizontal="right"/>
      <protection locked="0"/>
    </xf>
    <xf numFmtId="164" fontId="20" fillId="2" borderId="35" xfId="0" applyNumberFormat="1" applyFont="1" applyFill="1" applyBorder="1" applyAlignment="1" applyProtection="1">
      <alignment horizontal="right"/>
      <protection locked="0"/>
    </xf>
    <xf numFmtId="3" fontId="20" fillId="9" borderId="0" xfId="0" applyNumberFormat="1" applyFont="1" applyFill="1" applyAlignment="1">
      <alignment horizontal="right"/>
    </xf>
    <xf numFmtId="3" fontId="43" fillId="9" borderId="9" xfId="0" applyNumberFormat="1" applyFont="1" applyFill="1" applyBorder="1" applyAlignment="1">
      <alignment vertical="center"/>
    </xf>
    <xf numFmtId="3" fontId="43" fillId="9" borderId="0" xfId="0" applyNumberFormat="1" applyFont="1" applyFill="1" applyAlignment="1">
      <alignment horizontal="right"/>
    </xf>
    <xf numFmtId="49" fontId="39" fillId="9" borderId="23" xfId="0" applyNumberFormat="1" applyFont="1" applyFill="1" applyBorder="1"/>
    <xf numFmtId="49" fontId="33" fillId="9" borderId="18" xfId="0" applyNumberFormat="1" applyFont="1" applyFill="1" applyBorder="1"/>
    <xf numFmtId="0" fontId="39" fillId="9" borderId="26" xfId="0" applyFont="1" applyFill="1" applyBorder="1"/>
    <xf numFmtId="3" fontId="27" fillId="0" borderId="0" xfId="0" applyNumberFormat="1" applyFont="1" applyAlignment="1">
      <alignment vertical="center"/>
    </xf>
    <xf numFmtId="49" fontId="33" fillId="9" borderId="22" xfId="0" applyNumberFormat="1" applyFont="1" applyFill="1" applyBorder="1"/>
    <xf numFmtId="49" fontId="33" fillId="9" borderId="25" xfId="0" applyNumberFormat="1" applyFont="1" applyFill="1" applyBorder="1"/>
    <xf numFmtId="49" fontId="33" fillId="9" borderId="9" xfId="0" applyNumberFormat="1" applyFont="1" applyFill="1" applyBorder="1"/>
    <xf numFmtId="49" fontId="33" fillId="9" borderId="0" xfId="0" applyNumberFormat="1" applyFont="1" applyFill="1"/>
    <xf numFmtId="49" fontId="33" fillId="9" borderId="4" xfId="0" applyNumberFormat="1" applyFont="1" applyFill="1" applyBorder="1"/>
    <xf numFmtId="3" fontId="27" fillId="0" borderId="0" xfId="0" applyNumberFormat="1" applyFont="1" applyAlignment="1">
      <alignment horizontal="right"/>
    </xf>
    <xf numFmtId="3" fontId="2" fillId="9" borderId="9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horizontal="right"/>
    </xf>
    <xf numFmtId="3" fontId="20" fillId="0" borderId="10" xfId="0" applyNumberFormat="1" applyFont="1" applyBorder="1" applyAlignment="1">
      <alignment horizontal="right"/>
    </xf>
    <xf numFmtId="1" fontId="29" fillId="10" borderId="6" xfId="0" applyNumberFormat="1" applyFont="1" applyFill="1" applyBorder="1" applyAlignment="1">
      <alignment horizontal="center" vertical="center" wrapText="1"/>
    </xf>
    <xf numFmtId="3" fontId="20" fillId="0" borderId="11" xfId="0" applyNumberFormat="1" applyFont="1" applyBorder="1" applyAlignment="1">
      <alignment horizontal="right"/>
    </xf>
    <xf numFmtId="49" fontId="36" fillId="9" borderId="10" xfId="0" applyNumberFormat="1" applyFont="1" applyFill="1" applyBorder="1"/>
    <xf numFmtId="49" fontId="32" fillId="9" borderId="12" xfId="0" applyNumberFormat="1" applyFont="1" applyFill="1" applyBorder="1"/>
    <xf numFmtId="49" fontId="32" fillId="9" borderId="10" xfId="0" applyNumberFormat="1" applyFont="1" applyFill="1" applyBorder="1"/>
    <xf numFmtId="49" fontId="31" fillId="9" borderId="10" xfId="0" applyNumberFormat="1" applyFont="1" applyFill="1" applyBorder="1"/>
    <xf numFmtId="49" fontId="30" fillId="0" borderId="22" xfId="0" applyNumberFormat="1" applyFont="1" applyBorder="1"/>
    <xf numFmtId="49" fontId="31" fillId="0" borderId="23" xfId="0" applyNumberFormat="1" applyFont="1" applyBorder="1"/>
    <xf numFmtId="49" fontId="31" fillId="0" borderId="21" xfId="0" applyNumberFormat="1" applyFont="1" applyBorder="1"/>
    <xf numFmtId="49" fontId="32" fillId="0" borderId="12" xfId="0" applyNumberFormat="1" applyFont="1" applyBorder="1"/>
    <xf numFmtId="49" fontId="32" fillId="9" borderId="7" xfId="0" applyNumberFormat="1" applyFont="1" applyFill="1" applyBorder="1"/>
    <xf numFmtId="49" fontId="30" fillId="9" borderId="8" xfId="0" applyNumberFormat="1" applyFont="1" applyFill="1" applyBorder="1"/>
    <xf numFmtId="49" fontId="30" fillId="9" borderId="22" xfId="0" applyNumberFormat="1" applyFont="1" applyFill="1" applyBorder="1"/>
    <xf numFmtId="49" fontId="31" fillId="9" borderId="18" xfId="0" applyNumberFormat="1" applyFont="1" applyFill="1" applyBorder="1"/>
    <xf numFmtId="49" fontId="30" fillId="9" borderId="14" xfId="0" applyNumberFormat="1" applyFont="1" applyFill="1" applyBorder="1"/>
    <xf numFmtId="49" fontId="31" fillId="9" borderId="8" xfId="0" applyNumberFormat="1" applyFont="1" applyFill="1" applyBorder="1"/>
    <xf numFmtId="0" fontId="12" fillId="9" borderId="21" xfId="0" applyFont="1" applyFill="1" applyBorder="1" applyAlignment="1">
      <alignment horizontal="left" wrapText="1" indent="3"/>
    </xf>
    <xf numFmtId="164" fontId="12" fillId="2" borderId="13" xfId="0" applyNumberFormat="1" applyFont="1" applyFill="1" applyBorder="1" applyAlignment="1" applyProtection="1">
      <alignment horizontal="right"/>
      <protection locked="0"/>
    </xf>
    <xf numFmtId="14" fontId="2" fillId="9" borderId="0" xfId="0" applyNumberFormat="1" applyFont="1" applyFill="1"/>
    <xf numFmtId="49" fontId="2" fillId="9" borderId="0" xfId="0" applyNumberFormat="1" applyFont="1" applyFill="1"/>
    <xf numFmtId="0" fontId="2" fillId="0" borderId="9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65" fontId="12" fillId="2" borderId="4" xfId="0" applyNumberFormat="1" applyFont="1" applyFill="1" applyBorder="1" applyAlignment="1" applyProtection="1">
      <alignment horizontal="right" vertical="center"/>
      <protection locked="0"/>
    </xf>
    <xf numFmtId="49" fontId="47" fillId="9" borderId="0" xfId="0" applyNumberFormat="1" applyFont="1" applyFill="1"/>
    <xf numFmtId="14" fontId="47" fillId="9" borderId="0" xfId="0" applyNumberFormat="1" applyFont="1" applyFill="1"/>
    <xf numFmtId="0" fontId="47" fillId="9" borderId="0" xfId="0" applyFont="1" applyFill="1"/>
    <xf numFmtId="49" fontId="49" fillId="9" borderId="9" xfId="0" applyNumberFormat="1" applyFont="1" applyFill="1" applyBorder="1"/>
    <xf numFmtId="49" fontId="49" fillId="9" borderId="0" xfId="0" applyNumberFormat="1" applyFont="1" applyFill="1"/>
    <xf numFmtId="49" fontId="49" fillId="9" borderId="4" xfId="0" applyNumberFormat="1" applyFont="1" applyFill="1" applyBorder="1"/>
    <xf numFmtId="3" fontId="48" fillId="0" borderId="0" xfId="0" applyNumberFormat="1" applyFont="1" applyAlignment="1">
      <alignment horizontal="right"/>
    </xf>
    <xf numFmtId="0" fontId="48" fillId="0" borderId="0" xfId="0" applyFont="1"/>
    <xf numFmtId="0" fontId="22" fillId="9" borderId="36" xfId="0" applyFont="1" applyFill="1" applyBorder="1"/>
    <xf numFmtId="0" fontId="3" fillId="9" borderId="37" xfId="0" applyFont="1" applyFill="1" applyBorder="1"/>
    <xf numFmtId="164" fontId="3" fillId="9" borderId="37" xfId="0" applyNumberFormat="1" applyFont="1" applyFill="1" applyBorder="1" applyAlignment="1">
      <alignment horizontal="right"/>
    </xf>
    <xf numFmtId="164" fontId="3" fillId="9" borderId="38" xfId="0" applyNumberFormat="1" applyFont="1" applyFill="1" applyBorder="1" applyAlignment="1">
      <alignment horizontal="right"/>
    </xf>
    <xf numFmtId="0" fontId="22" fillId="0" borderId="23" xfId="0" applyFont="1" applyBorder="1" applyAlignment="1">
      <alignment wrapText="1"/>
    </xf>
    <xf numFmtId="0" fontId="22" fillId="0" borderId="21" xfId="0" applyFont="1" applyBorder="1"/>
    <xf numFmtId="164" fontId="3" fillId="0" borderId="21" xfId="0" applyNumberFormat="1" applyFont="1" applyBorder="1" applyAlignment="1">
      <alignment horizontal="right"/>
    </xf>
    <xf numFmtId="164" fontId="3" fillId="0" borderId="26" xfId="0" applyNumberFormat="1" applyFont="1" applyBorder="1" applyAlignment="1">
      <alignment horizontal="right"/>
    </xf>
    <xf numFmtId="0" fontId="20" fillId="0" borderId="23" xfId="0" applyFont="1" applyBorder="1" applyAlignment="1">
      <alignment wrapText="1"/>
    </xf>
    <xf numFmtId="0" fontId="20" fillId="9" borderId="21" xfId="0" applyFont="1" applyFill="1" applyBorder="1"/>
    <xf numFmtId="164" fontId="20" fillId="2" borderId="21" xfId="0" applyNumberFormat="1" applyFont="1" applyFill="1" applyBorder="1" applyAlignment="1" applyProtection="1">
      <alignment horizontal="right"/>
      <protection locked="0"/>
    </xf>
    <xf numFmtId="164" fontId="20" fillId="2" borderId="26" xfId="0" applyNumberFormat="1" applyFont="1" applyFill="1" applyBorder="1" applyAlignment="1" applyProtection="1">
      <alignment horizontal="right"/>
      <protection locked="0"/>
    </xf>
    <xf numFmtId="0" fontId="20" fillId="9" borderId="23" xfId="0" applyFont="1" applyFill="1" applyBorder="1" applyAlignment="1">
      <alignment wrapText="1"/>
    </xf>
    <xf numFmtId="0" fontId="22" fillId="9" borderId="21" xfId="0" applyFont="1" applyFill="1" applyBorder="1"/>
    <xf numFmtId="164" fontId="20" fillId="0" borderId="21" xfId="0" applyNumberFormat="1" applyFont="1" applyBorder="1" applyAlignment="1">
      <alignment horizontal="right"/>
    </xf>
    <xf numFmtId="164" fontId="20" fillId="0" borderId="26" xfId="0" applyNumberFormat="1" applyFont="1" applyBorder="1" applyAlignment="1">
      <alignment horizontal="right"/>
    </xf>
    <xf numFmtId="0" fontId="26" fillId="0" borderId="23" xfId="0" applyFont="1" applyBorder="1" applyAlignment="1">
      <alignment horizontal="left" wrapText="1"/>
    </xf>
    <xf numFmtId="0" fontId="26" fillId="9" borderId="21" xfId="0" applyFont="1" applyFill="1" applyBorder="1" applyAlignment="1">
      <alignment wrapText="1"/>
    </xf>
    <xf numFmtId="164" fontId="26" fillId="2" borderId="21" xfId="0" applyNumberFormat="1" applyFont="1" applyFill="1" applyBorder="1" applyAlignment="1" applyProtection="1">
      <alignment horizontal="right"/>
      <protection locked="0"/>
    </xf>
    <xf numFmtId="164" fontId="26" fillId="2" borderId="26" xfId="0" applyNumberFormat="1" applyFont="1" applyFill="1" applyBorder="1" applyAlignment="1" applyProtection="1">
      <alignment horizontal="right"/>
      <protection locked="0"/>
    </xf>
    <xf numFmtId="0" fontId="20" fillId="0" borderId="39" xfId="0" applyFont="1" applyBorder="1" applyAlignment="1">
      <alignment wrapText="1"/>
    </xf>
    <xf numFmtId="0" fontId="20" fillId="9" borderId="40" xfId="0" applyFont="1" applyFill="1" applyBorder="1"/>
    <xf numFmtId="164" fontId="20" fillId="2" borderId="40" xfId="0" applyNumberFormat="1" applyFont="1" applyFill="1" applyBorder="1" applyAlignment="1" applyProtection="1">
      <alignment horizontal="right"/>
      <protection locked="0"/>
    </xf>
    <xf numFmtId="164" fontId="20" fillId="2" borderId="41" xfId="0" applyNumberFormat="1" applyFont="1" applyFill="1" applyBorder="1" applyAlignment="1" applyProtection="1">
      <alignment horizontal="right"/>
      <protection locked="0"/>
    </xf>
    <xf numFmtId="0" fontId="2" fillId="9" borderId="36" xfId="0" applyFont="1" applyFill="1" applyBorder="1" applyAlignment="1">
      <alignment wrapText="1"/>
    </xf>
    <xf numFmtId="0" fontId="2" fillId="9" borderId="37" xfId="0" applyFont="1" applyFill="1" applyBorder="1"/>
    <xf numFmtId="164" fontId="20" fillId="9" borderId="37" xfId="0" applyNumberFormat="1" applyFont="1" applyFill="1" applyBorder="1" applyAlignment="1" applyProtection="1">
      <alignment horizontal="right"/>
      <protection locked="0"/>
    </xf>
    <xf numFmtId="164" fontId="20" fillId="9" borderId="38" xfId="0" applyNumberFormat="1" applyFont="1" applyFill="1" applyBorder="1" applyAlignment="1" applyProtection="1">
      <alignment horizontal="right"/>
      <protection locked="0"/>
    </xf>
    <xf numFmtId="0" fontId="2" fillId="9" borderId="39" xfId="0" applyFont="1" applyFill="1" applyBorder="1" applyAlignment="1">
      <alignment wrapText="1"/>
    </xf>
    <xf numFmtId="0" fontId="2" fillId="9" borderId="40" xfId="0" applyFont="1" applyFill="1" applyBorder="1"/>
    <xf numFmtId="164" fontId="20" fillId="9" borderId="40" xfId="0" applyNumberFormat="1" applyFont="1" applyFill="1" applyBorder="1" applyAlignment="1" applyProtection="1">
      <alignment horizontal="right"/>
      <protection locked="0"/>
    </xf>
    <xf numFmtId="164" fontId="20" fillId="9" borderId="41" xfId="0" applyNumberFormat="1" applyFont="1" applyFill="1" applyBorder="1" applyAlignment="1" applyProtection="1">
      <alignment horizontal="right"/>
      <protection locked="0"/>
    </xf>
    <xf numFmtId="0" fontId="20" fillId="0" borderId="36" xfId="0" applyFont="1" applyBorder="1"/>
    <xf numFmtId="164" fontId="26" fillId="2" borderId="38" xfId="0" applyNumberFormat="1" applyFont="1" applyFill="1" applyBorder="1" applyAlignment="1" applyProtection="1">
      <alignment horizontal="right"/>
      <protection locked="0"/>
    </xf>
    <xf numFmtId="166" fontId="26" fillId="0" borderId="23" xfId="0" applyNumberFormat="1" applyFont="1" applyBorder="1"/>
    <xf numFmtId="0" fontId="2" fillId="9" borderId="21" xfId="0" applyFont="1" applyFill="1" applyBorder="1"/>
    <xf numFmtId="0" fontId="20" fillId="0" borderId="23" xfId="0" applyFont="1" applyBorder="1"/>
    <xf numFmtId="0" fontId="2" fillId="9" borderId="23" xfId="0" applyFont="1" applyFill="1" applyBorder="1"/>
    <xf numFmtId="0" fontId="12" fillId="9" borderId="23" xfId="0" applyFont="1" applyFill="1" applyBorder="1"/>
    <xf numFmtId="164" fontId="26" fillId="9" borderId="26" xfId="0" applyNumberFormat="1" applyFont="1" applyFill="1" applyBorder="1" applyAlignment="1">
      <alignment horizontal="right"/>
    </xf>
    <xf numFmtId="10" fontId="26" fillId="9" borderId="26" xfId="12" applyNumberFormat="1" applyFont="1" applyFill="1" applyBorder="1" applyAlignment="1" applyProtection="1">
      <alignment horizontal="right"/>
    </xf>
    <xf numFmtId="0" fontId="2" fillId="9" borderId="39" xfId="0" applyFont="1" applyFill="1" applyBorder="1"/>
    <xf numFmtId="10" fontId="26" fillId="9" borderId="41" xfId="12" applyNumberFormat="1" applyFont="1" applyFill="1" applyBorder="1" applyAlignment="1" applyProtection="1">
      <alignment horizontal="right"/>
    </xf>
    <xf numFmtId="0" fontId="2" fillId="9" borderId="36" xfId="0" applyFont="1" applyFill="1" applyBorder="1"/>
    <xf numFmtId="164" fontId="26" fillId="9" borderId="38" xfId="0" applyNumberFormat="1" applyFont="1" applyFill="1" applyBorder="1" applyAlignment="1">
      <alignment horizontal="right"/>
    </xf>
    <xf numFmtId="49" fontId="2" fillId="9" borderId="21" xfId="0" applyNumberFormat="1" applyFont="1" applyFill="1" applyBorder="1"/>
    <xf numFmtId="164" fontId="12" fillId="2" borderId="26" xfId="0" applyNumberFormat="1" applyFont="1" applyFill="1" applyBorder="1" applyAlignment="1" applyProtection="1">
      <alignment horizontal="right"/>
      <protection locked="0"/>
    </xf>
    <xf numFmtId="164" fontId="26" fillId="2" borderId="41" xfId="0" applyNumberFormat="1" applyFont="1" applyFill="1" applyBorder="1" applyAlignment="1" applyProtection="1">
      <alignment horizontal="right"/>
      <protection locked="0"/>
    </xf>
    <xf numFmtId="0" fontId="12" fillId="9" borderId="23" xfId="0" applyFont="1" applyFill="1" applyBorder="1" applyAlignment="1">
      <alignment wrapText="1"/>
    </xf>
    <xf numFmtId="0" fontId="45" fillId="9" borderId="23" xfId="0" applyFont="1" applyFill="1" applyBorder="1"/>
    <xf numFmtId="0" fontId="45" fillId="9" borderId="21" xfId="0" applyFont="1" applyFill="1" applyBorder="1"/>
    <xf numFmtId="164" fontId="46" fillId="2" borderId="26" xfId="0" applyNumberFormat="1" applyFont="1" applyFill="1" applyBorder="1" applyAlignment="1" applyProtection="1">
      <alignment horizontal="right"/>
      <protection locked="0"/>
    </xf>
    <xf numFmtId="0" fontId="47" fillId="9" borderId="23" xfId="0" applyFont="1" applyFill="1" applyBorder="1"/>
    <xf numFmtId="0" fontId="47" fillId="9" borderId="21" xfId="0" applyFont="1" applyFill="1" applyBorder="1"/>
    <xf numFmtId="164" fontId="48" fillId="2" borderId="26" xfId="0" applyNumberFormat="1" applyFont="1" applyFill="1" applyBorder="1" applyAlignment="1" applyProtection="1">
      <alignment horizontal="right"/>
      <protection locked="0"/>
    </xf>
    <xf numFmtId="0" fontId="47" fillId="9" borderId="39" xfId="0" applyFont="1" applyFill="1" applyBorder="1"/>
    <xf numFmtId="0" fontId="47" fillId="9" borderId="40" xfId="0" applyFont="1" applyFill="1" applyBorder="1"/>
    <xf numFmtId="164" fontId="48" fillId="2" borderId="41" xfId="0" applyNumberFormat="1" applyFont="1" applyFill="1" applyBorder="1" applyAlignment="1" applyProtection="1">
      <alignment horizontal="right"/>
      <protection locked="0"/>
    </xf>
    <xf numFmtId="0" fontId="3" fillId="9" borderId="36" xfId="0" applyFont="1" applyFill="1" applyBorder="1"/>
    <xf numFmtId="164" fontId="22" fillId="9" borderId="38" xfId="0" applyNumberFormat="1" applyFont="1" applyFill="1" applyBorder="1" applyAlignment="1">
      <alignment horizontal="right"/>
    </xf>
    <xf numFmtId="0" fontId="12" fillId="9" borderId="39" xfId="0" applyFont="1" applyFill="1" applyBorder="1" applyAlignment="1">
      <alignment wrapText="1"/>
    </xf>
    <xf numFmtId="164" fontId="22" fillId="9" borderId="41" xfId="0" applyNumberFormat="1" applyFont="1" applyFill="1" applyBorder="1" applyAlignment="1">
      <alignment horizontal="right"/>
    </xf>
    <xf numFmtId="165" fontId="12" fillId="9" borderId="38" xfId="0" applyNumberFormat="1" applyFont="1" applyFill="1" applyBorder="1" applyAlignment="1">
      <alignment horizontal="right"/>
    </xf>
    <xf numFmtId="165" fontId="12" fillId="9" borderId="26" xfId="0" applyNumberFormat="1" applyFont="1" applyFill="1" applyBorder="1" applyAlignment="1">
      <alignment horizontal="right"/>
    </xf>
    <xf numFmtId="165" fontId="12" fillId="9" borderId="41" xfId="0" applyNumberFormat="1" applyFont="1" applyFill="1" applyBorder="1" applyAlignment="1">
      <alignment horizontal="right"/>
    </xf>
    <xf numFmtId="0" fontId="22" fillId="0" borderId="24" xfId="0" applyFont="1" applyBorder="1" applyAlignment="1">
      <alignment horizontal="left" vertical="top" wrapText="1"/>
    </xf>
    <xf numFmtId="0" fontId="23" fillId="0" borderId="0" xfId="0" applyFont="1" applyAlignment="1">
      <alignment horizontal="left" vertical="center"/>
    </xf>
    <xf numFmtId="0" fontId="44" fillId="0" borderId="0" xfId="0" applyFont="1" applyAlignment="1">
      <alignment horizontal="right" wrapText="1"/>
    </xf>
    <xf numFmtId="1" fontId="29" fillId="10" borderId="12" xfId="0" applyNumberFormat="1" applyFont="1" applyFill="1" applyBorder="1" applyAlignment="1">
      <alignment horizontal="center" vertical="center" wrapText="1"/>
    </xf>
    <xf numFmtId="1" fontId="29" fillId="10" borderId="10" xfId="0" applyNumberFormat="1" applyFont="1" applyFill="1" applyBorder="1" applyAlignment="1">
      <alignment horizontal="center" vertical="center" wrapText="1"/>
    </xf>
  </cellXfs>
  <cellStyles count="14">
    <cellStyle name="Hyperlink" xfId="1" builtinId="8"/>
    <cellStyle name="Normal" xfId="0" builtinId="0"/>
    <cellStyle name="Normal 2" xfId="2" xr:uid="{00000000-0005-0000-0000-000002000000}"/>
    <cellStyle name="Normal 2 2" xfId="3" xr:uid="{00000000-0005-0000-0000-000003000000}"/>
    <cellStyle name="Normal 2 2 2 2" xfId="4" xr:uid="{00000000-0005-0000-0000-000004000000}"/>
    <cellStyle name="Normal 2 2 2 2 2" xfId="5" xr:uid="{00000000-0005-0000-0000-000005000000}"/>
    <cellStyle name="Normal 2 3" xfId="6" xr:uid="{00000000-0005-0000-0000-000006000000}"/>
    <cellStyle name="Normal 2 3 2" xfId="7" xr:uid="{00000000-0005-0000-0000-000007000000}"/>
    <cellStyle name="Normal 3" xfId="8" xr:uid="{00000000-0005-0000-0000-000008000000}"/>
    <cellStyle name="Normal 4" xfId="9" xr:uid="{00000000-0005-0000-0000-000009000000}"/>
    <cellStyle name="Normal 5" xfId="10" xr:uid="{00000000-0005-0000-0000-00000A000000}"/>
    <cellStyle name="Normal_номенклатури" xfId="11" xr:uid="{00000000-0005-0000-0000-00000B000000}"/>
    <cellStyle name="Percent" xfId="12" builtinId="5"/>
    <cellStyle name="Нормален 2" xfId="13" xr:uid="{00000000-0005-0000-0000-00000D000000}"/>
  </cellStyles>
  <dxfs count="5"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27"/>
  <sheetViews>
    <sheetView showGridLines="0" tabSelected="1" topLeftCell="A2" zoomScaleNormal="100" zoomScaleSheetLayoutView="100" workbookViewId="0">
      <selection activeCell="I11" sqref="I11"/>
    </sheetView>
  </sheetViews>
  <sheetFormatPr defaultColWidth="9.140625" defaultRowHeight="12.75" x14ac:dyDescent="0.2"/>
  <cols>
    <col min="1" max="1" width="14.85546875" style="1" customWidth="1"/>
    <col min="2" max="2" width="73.5703125" style="11" customWidth="1"/>
    <col min="3" max="3" width="10.140625" style="1" customWidth="1"/>
    <col min="4" max="4" width="11.5703125" style="1" customWidth="1"/>
    <col min="5" max="16384" width="9.140625" style="1"/>
  </cols>
  <sheetData>
    <row r="1" spans="1:10" ht="13.5" hidden="1" x14ac:dyDescent="0.25">
      <c r="A1" s="363" t="s">
        <v>2144</v>
      </c>
      <c r="B1" s="363"/>
      <c r="C1" s="363"/>
      <c r="D1" s="363"/>
    </row>
    <row r="2" spans="1:10" ht="24.75" customHeight="1" x14ac:dyDescent="0.2">
      <c r="A2" s="362" t="s">
        <v>1080</v>
      </c>
      <c r="B2" s="362"/>
      <c r="C2" s="1" t="str">
        <f>IF(COUNTIFS(C10:D12,"Грешка")&gt;0,"Грешно попълнен отчет","")</f>
        <v/>
      </c>
      <c r="J2" s="34"/>
    </row>
    <row r="3" spans="1:10" ht="15" customHeight="1" x14ac:dyDescent="0.2">
      <c r="A3" s="182">
        <v>45382</v>
      </c>
      <c r="B3" s="12"/>
      <c r="C3" s="12"/>
      <c r="D3" s="12"/>
      <c r="J3" s="34"/>
    </row>
    <row r="4" spans="1:10" ht="15" customHeight="1" x14ac:dyDescent="0.2">
      <c r="A4" s="9" t="s">
        <v>58</v>
      </c>
      <c r="B4" s="206"/>
      <c r="C4" s="11"/>
      <c r="D4" s="11"/>
      <c r="J4" s="34"/>
    </row>
    <row r="5" spans="1:10" ht="15" customHeight="1" thickBot="1" x14ac:dyDescent="0.3">
      <c r="A5" s="181" t="s">
        <v>2130</v>
      </c>
      <c r="B5" s="245" t="s">
        <v>2184</v>
      </c>
      <c r="C5" s="11"/>
      <c r="D5" s="11"/>
      <c r="J5" s="34"/>
    </row>
    <row r="6" spans="1:10" ht="13.5" thickTop="1" x14ac:dyDescent="0.2">
      <c r="A6" s="13" t="s">
        <v>2016</v>
      </c>
      <c r="B6" s="14"/>
      <c r="C6" s="14"/>
      <c r="D6" s="14"/>
      <c r="J6" s="34"/>
    </row>
    <row r="7" spans="1:10" ht="31.5" customHeight="1" thickBot="1" x14ac:dyDescent="0.25">
      <c r="A7" s="361" t="str">
        <f>VLOOKUP(A5,номенклатури!$J$1:$K$121,2,0)</f>
        <v>Лечебно заведение</v>
      </c>
      <c r="B7" s="361"/>
      <c r="C7" s="361"/>
      <c r="D7" s="361"/>
      <c r="J7" s="34"/>
    </row>
    <row r="8" spans="1:10" ht="20.25" customHeight="1" x14ac:dyDescent="0.2">
      <c r="A8" s="15" t="str">
        <f>IF(MONTH(A3)=12,"СПИСЪК НА ПРИЛОЖЕНИТЕ ОТЧЕТНИ ФОРМИ КЪМ ГОДИШЕН ФИНАНСОВ ОТЧЕТ","СПИСЪК НА ПРИЛОЖЕНИТЕ ОТЧЕТНИ ФОРМИ КЪМ МЕЖДИНЕН ФИНАНСОВ ОТЧЕТ")</f>
        <v>СПИСЪК НА ПРИЛОЖЕНИТЕ ОТЧЕТНИ ФОРМИ КЪМ МЕЖДИНЕН ФИНАНСОВ ОТЧЕТ</v>
      </c>
      <c r="B8" s="16"/>
      <c r="C8" s="16"/>
      <c r="D8" s="16"/>
      <c r="J8" s="34"/>
    </row>
    <row r="9" spans="1:10" ht="52.5" customHeight="1" x14ac:dyDescent="0.25">
      <c r="A9" s="9"/>
      <c r="B9" s="33" t="str">
        <f>'01'!D1</f>
        <v>Т01 ОТЧЕТ ЗА ФИНАНСОВОТО СЪСТОЯНИЕ НА Лечебно заведение КЪМ 31-03-2024</v>
      </c>
      <c r="C9" s="17"/>
      <c r="D9" s="17"/>
      <c r="J9" s="34"/>
    </row>
    <row r="10" spans="1:10" ht="52.5" customHeight="1" x14ac:dyDescent="0.25">
      <c r="A10" s="17"/>
      <c r="B10" s="33" t="str">
        <f>'02'!D1</f>
        <v>Т02 РЕКАПИТУЛАЦИЯ НА ЗАДЪЛЖЕНИИЯТА НА Лечебно заведение КЪМ 31-03-2024</v>
      </c>
      <c r="C10" s="17"/>
      <c r="D10" s="17"/>
    </row>
    <row r="11" spans="1:10" ht="52.5" customHeight="1" x14ac:dyDescent="0.25">
      <c r="A11" s="17"/>
      <c r="B11" s="33" t="str">
        <f>'03'!D1</f>
        <v>Т03 СПРАВКА ЗА ПЕРСОНАЛА НА Лечебно заведение ОТ 01-01-2024 ДО 31-03-2024</v>
      </c>
      <c r="C11" s="17"/>
      <c r="D11" s="17"/>
    </row>
    <row r="12" spans="1:10" ht="52.5" customHeight="1" x14ac:dyDescent="0.25">
      <c r="A12" s="17"/>
      <c r="B12" s="33" t="str">
        <f>'04'!D1</f>
        <v>Т04 МЕДИКОСТАТИСТИЧЕСКИ И ФИНАНСОВИ ПОКАЗАТЕЛИ ЗА ДЕЙНОСТТА НА СТАЦИОНАРА НА Лечебно заведение ОТ 01-01-2024 ДО 31-03-2024</v>
      </c>
      <c r="C12" s="17"/>
      <c r="D12" s="17"/>
    </row>
    <row r="13" spans="1:10" ht="19.5" customHeight="1" x14ac:dyDescent="0.2">
      <c r="A13" s="19"/>
      <c r="B13" s="20"/>
      <c r="C13" s="19"/>
    </row>
    <row r="14" spans="1:10" ht="19.5" customHeight="1" x14ac:dyDescent="0.2">
      <c r="A14" s="19"/>
      <c r="B14" s="20"/>
      <c r="C14" s="19"/>
    </row>
    <row r="15" spans="1:10" x14ac:dyDescent="0.2">
      <c r="A15" s="9" t="s">
        <v>1013</v>
      </c>
      <c r="B15" s="1"/>
    </row>
    <row r="16" spans="1:10" x14ac:dyDescent="0.2">
      <c r="B16" s="1"/>
    </row>
    <row r="17" spans="2:2" x14ac:dyDescent="0.2">
      <c r="B17" s="1"/>
    </row>
    <row r="18" spans="2:2" x14ac:dyDescent="0.2">
      <c r="B18" s="1"/>
    </row>
    <row r="19" spans="2:2" x14ac:dyDescent="0.2">
      <c r="B19" s="1"/>
    </row>
    <row r="20" spans="2:2" x14ac:dyDescent="0.2">
      <c r="B20" s="1"/>
    </row>
    <row r="27" spans="2:2" x14ac:dyDescent="0.2">
      <c r="B27" s="1"/>
    </row>
  </sheetData>
  <sheetProtection algorithmName="SHA-512" hashValue="4kkMyfVbsL7kY90Eq3065KWpfIp+oizBh4fyVg/Zj2wvJRTxmnuYuAiKm5WgXFJ9TyuhN5BkeMCpXiFv38emHQ==" saltValue="1ednBkyhdioC6FQerGBxsg==" spinCount="100000" sheet="1" objects="1" scenarios="1"/>
  <mergeCells count="3">
    <mergeCell ref="A7:D7"/>
    <mergeCell ref="A2:B2"/>
    <mergeCell ref="A1:D1"/>
  </mergeCells>
  <conditionalFormatting sqref="C2:D2">
    <cfRule type="cellIs" dxfId="4" priority="1" operator="equal">
      <formula>"Грешно попълнен отчет"</formula>
    </cfRule>
  </conditionalFormatting>
  <hyperlinks>
    <hyperlink ref="B9" location="'01'!A1" display="'01'!A1" xr:uid="{00000000-0004-0000-0000-000000000000}"/>
    <hyperlink ref="B10" location="'02'!A1" display="'02'!A1" xr:uid="{00000000-0004-0000-0000-000001000000}"/>
    <hyperlink ref="B11" location="'03'!A1" display="'03'!A1" xr:uid="{00000000-0004-0000-0000-000002000000}"/>
    <hyperlink ref="B12" location="'04'!A1" display="'04'!A1" xr:uid="{00000000-0004-0000-0000-000003000000}"/>
  </hyperlinks>
  <pageMargins left="0.23622047244094491" right="0.23622047244094491" top="0.74803149606299213" bottom="0.74803149606299213" header="0.31496062992125984" footer="0.31496062992125984"/>
  <pageSetup paperSize="9" scale="9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номенклатури!$I$2:$I$13</xm:f>
          </x14:formula1>
          <xm:sqref>A3</xm:sqref>
        </x14:dataValidation>
        <x14:dataValidation type="list" allowBlank="1" showInputMessage="1" showErrorMessage="1" xr:uid="{00000000-0002-0000-0000-000000000000}">
          <x14:formula1>
            <xm:f>номенклатури!$J$1:$J$121</xm:f>
          </x14:formula1>
          <xm:sqref>A5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3">
    <pageSetUpPr fitToPage="1"/>
  </sheetPr>
  <dimension ref="A1:P32"/>
  <sheetViews>
    <sheetView showGridLines="0" topLeftCell="G1" zoomScaleNormal="100" zoomScaleSheetLayoutView="154" workbookViewId="0">
      <selection activeCell="D1" sqref="D1:G1"/>
    </sheetView>
  </sheetViews>
  <sheetFormatPr defaultColWidth="9.140625" defaultRowHeight="12.75" x14ac:dyDescent="0.2"/>
  <cols>
    <col min="1" max="1" width="11.28515625" style="284" hidden="1" customWidth="1"/>
    <col min="2" max="2" width="7.85546875" style="64" hidden="1" customWidth="1"/>
    <col min="3" max="3" width="3.85546875" style="64" hidden="1" customWidth="1"/>
    <col min="4" max="6" width="2" style="71" hidden="1" customWidth="1"/>
    <col min="7" max="7" width="71.42578125" style="72" customWidth="1"/>
    <col min="8" max="8" width="8.5703125" style="74" customWidth="1"/>
    <col min="9" max="9" width="14.28515625" style="73" customWidth="1"/>
    <col min="10" max="11" width="7.140625" style="55" customWidth="1"/>
    <col min="12" max="16384" width="9.140625" style="55"/>
  </cols>
  <sheetData>
    <row r="1" spans="1:16" ht="45" customHeight="1" x14ac:dyDescent="0.2">
      <c r="A1" s="284" t="str">
        <f>'0'!$A$5</f>
        <v>………………</v>
      </c>
      <c r="B1" s="283">
        <f>'0'!$A$3</f>
        <v>45382</v>
      </c>
      <c r="C1" s="64" t="s">
        <v>2163</v>
      </c>
      <c r="D1" s="364" t="str">
        <f>"Т01 ОТЧЕТ ЗА ФИНАНСОВОТО СЪСТОЯНИЕ НА "&amp;'0'!A7&amp;" КЪМ "&amp;TEXT(B1,"DD-MM-YYYY")</f>
        <v>Т01 ОТЧЕТ ЗА ФИНАНСОВОТО СЪСТОЯНИЕ НА Лечебно заведение КЪМ 31-03-2024</v>
      </c>
      <c r="E1" s="365"/>
      <c r="F1" s="365"/>
      <c r="G1" s="365"/>
      <c r="H1" s="54" t="s">
        <v>1055</v>
      </c>
      <c r="I1" s="83" t="s">
        <v>2000</v>
      </c>
      <c r="J1" s="56">
        <f>COUNTBLANK(I4:I31)</f>
        <v>0</v>
      </c>
      <c r="K1" s="64" t="str">
        <f>IF(ROUND(I4-I16,2)=0,"OK","Неравнен баланс")</f>
        <v>OK</v>
      </c>
    </row>
    <row r="2" spans="1:16" ht="13.5" hidden="1" customHeight="1" x14ac:dyDescent="0.2">
      <c r="A2" s="284" t="str">
        <f>'0'!$A$5</f>
        <v>………………</v>
      </c>
      <c r="B2" s="283">
        <f>'0'!$A$3</f>
        <v>45382</v>
      </c>
      <c r="C2" s="64" t="s">
        <v>2163</v>
      </c>
      <c r="D2" s="57"/>
      <c r="E2" s="58"/>
      <c r="F2" s="58"/>
      <c r="G2" s="58"/>
      <c r="H2" s="59"/>
      <c r="I2" s="60"/>
    </row>
    <row r="3" spans="1:16" ht="18" hidden="1" customHeight="1" x14ac:dyDescent="0.2">
      <c r="A3" s="284" t="str">
        <f>'0'!$A$5</f>
        <v>………………</v>
      </c>
      <c r="B3" s="283">
        <f>'0'!$A$3</f>
        <v>45382</v>
      </c>
      <c r="C3" s="64" t="s">
        <v>2163</v>
      </c>
      <c r="D3" s="57"/>
      <c r="E3" s="58"/>
      <c r="F3" s="58"/>
      <c r="G3" s="58"/>
      <c r="H3" s="59"/>
      <c r="I3" s="60"/>
    </row>
    <row r="4" spans="1:16" ht="15" customHeight="1" x14ac:dyDescent="0.2">
      <c r="A4" s="284" t="str">
        <f>'0'!$A$5</f>
        <v>………………</v>
      </c>
      <c r="B4" s="283">
        <f>'0'!$A$3</f>
        <v>45382</v>
      </c>
      <c r="C4" s="64" t="s">
        <v>2163</v>
      </c>
      <c r="D4" s="268" t="s">
        <v>1021</v>
      </c>
      <c r="E4" s="269" t="s">
        <v>1021</v>
      </c>
      <c r="F4" s="267" t="s">
        <v>1015</v>
      </c>
      <c r="G4" s="170" t="s">
        <v>39</v>
      </c>
      <c r="H4" s="108" t="str">
        <f t="shared" ref="H4:H25" si="0">D4&amp;E4&amp;F4</f>
        <v>000001</v>
      </c>
      <c r="I4" s="67">
        <f>I5+I10+I15</f>
        <v>0</v>
      </c>
    </row>
    <row r="5" spans="1:16" ht="15" customHeight="1" x14ac:dyDescent="0.2">
      <c r="A5" s="284" t="str">
        <f>'0'!$A$5</f>
        <v>………………</v>
      </c>
      <c r="B5" s="283">
        <f>'0'!$A$3</f>
        <v>45382</v>
      </c>
      <c r="C5" s="64" t="s">
        <v>2163</v>
      </c>
      <c r="D5" s="65" t="s">
        <v>1015</v>
      </c>
      <c r="E5" s="269" t="s">
        <v>1021</v>
      </c>
      <c r="F5" s="270" t="s">
        <v>1021</v>
      </c>
      <c r="G5" s="183" t="s">
        <v>21</v>
      </c>
      <c r="H5" s="184" t="str">
        <f t="shared" si="0"/>
        <v>010000</v>
      </c>
      <c r="I5" s="185">
        <f>SUM(I6:I9)</f>
        <v>0</v>
      </c>
    </row>
    <row r="6" spans="1:16" ht="13.5" customHeight="1" x14ac:dyDescent="0.2">
      <c r="A6" s="284" t="str">
        <f>'0'!$A$5</f>
        <v>………………</v>
      </c>
      <c r="B6" s="283">
        <f>'0'!$A$3</f>
        <v>45382</v>
      </c>
      <c r="C6" s="64" t="s">
        <v>2163</v>
      </c>
      <c r="D6" s="271" t="s">
        <v>1015</v>
      </c>
      <c r="E6" s="61" t="s">
        <v>1015</v>
      </c>
      <c r="F6" s="49" t="s">
        <v>1021</v>
      </c>
      <c r="G6" s="186" t="s">
        <v>22</v>
      </c>
      <c r="H6" s="187" t="str">
        <f t="shared" si="0"/>
        <v>010100</v>
      </c>
      <c r="I6" s="188">
        <v>0</v>
      </c>
    </row>
    <row r="7" spans="1:16" ht="13.5" customHeight="1" x14ac:dyDescent="0.2">
      <c r="A7" s="284" t="str">
        <f>'0'!$A$5</f>
        <v>………………</v>
      </c>
      <c r="B7" s="283">
        <f>'0'!$A$3</f>
        <v>45382</v>
      </c>
      <c r="C7" s="64" t="s">
        <v>2163</v>
      </c>
      <c r="D7" s="271" t="s">
        <v>1015</v>
      </c>
      <c r="E7" s="61" t="s">
        <v>1016</v>
      </c>
      <c r="F7" s="49" t="s">
        <v>1021</v>
      </c>
      <c r="G7" s="186" t="s">
        <v>23</v>
      </c>
      <c r="H7" s="187" t="str">
        <f t="shared" si="0"/>
        <v>010200</v>
      </c>
      <c r="I7" s="188">
        <v>0</v>
      </c>
    </row>
    <row r="8" spans="1:16" ht="13.5" customHeight="1" x14ac:dyDescent="0.2">
      <c r="A8" s="284" t="str">
        <f>'0'!$A$5</f>
        <v>………………</v>
      </c>
      <c r="B8" s="283">
        <f>'0'!$A$3</f>
        <v>45382</v>
      </c>
      <c r="C8" s="64" t="s">
        <v>2163</v>
      </c>
      <c r="D8" s="271" t="s">
        <v>1015</v>
      </c>
      <c r="E8" s="61" t="s">
        <v>1017</v>
      </c>
      <c r="F8" s="49" t="s">
        <v>1021</v>
      </c>
      <c r="G8" s="186" t="s">
        <v>24</v>
      </c>
      <c r="H8" s="187" t="str">
        <f t="shared" si="0"/>
        <v>010300</v>
      </c>
      <c r="I8" s="188">
        <v>0</v>
      </c>
    </row>
    <row r="9" spans="1:16" ht="13.5" customHeight="1" x14ac:dyDescent="0.2">
      <c r="A9" s="284" t="str">
        <f>'0'!$A$5</f>
        <v>………………</v>
      </c>
      <c r="B9" s="283">
        <f>'0'!$A$3</f>
        <v>45382</v>
      </c>
      <c r="C9" s="64" t="s">
        <v>2163</v>
      </c>
      <c r="D9" s="81" t="s">
        <v>1015</v>
      </c>
      <c r="E9" s="71" t="s">
        <v>1018</v>
      </c>
      <c r="F9" s="41" t="s">
        <v>1021</v>
      </c>
      <c r="G9" s="285" t="s">
        <v>2171</v>
      </c>
      <c r="H9" s="286" t="str">
        <f t="shared" ref="H9" si="1">D9&amp;E9&amp;F9</f>
        <v>010400</v>
      </c>
      <c r="I9" s="287">
        <v>0</v>
      </c>
    </row>
    <row r="10" spans="1:16" ht="15" customHeight="1" x14ac:dyDescent="0.2">
      <c r="A10" s="284" t="str">
        <f>'0'!$A$5</f>
        <v>………………</v>
      </c>
      <c r="B10" s="283">
        <f>'0'!$A$3</f>
        <v>45382</v>
      </c>
      <c r="C10" s="64" t="s">
        <v>2163</v>
      </c>
      <c r="D10" s="65" t="s">
        <v>1016</v>
      </c>
      <c r="E10" s="269" t="s">
        <v>1021</v>
      </c>
      <c r="F10" s="270" t="s">
        <v>1021</v>
      </c>
      <c r="G10" s="183" t="s">
        <v>25</v>
      </c>
      <c r="H10" s="184" t="str">
        <f t="shared" si="0"/>
        <v>020000</v>
      </c>
      <c r="I10" s="185">
        <f>SUM(I11:I14)</f>
        <v>0</v>
      </c>
    </row>
    <row r="11" spans="1:16" ht="13.5" customHeight="1" x14ac:dyDescent="0.2">
      <c r="A11" s="284" t="str">
        <f>'0'!$A$5</f>
        <v>………………</v>
      </c>
      <c r="B11" s="283">
        <f>'0'!$A$3</f>
        <v>45382</v>
      </c>
      <c r="C11" s="64" t="s">
        <v>2163</v>
      </c>
      <c r="D11" s="271" t="s">
        <v>1016</v>
      </c>
      <c r="E11" s="61" t="s">
        <v>1015</v>
      </c>
      <c r="F11" s="49" t="s">
        <v>1021</v>
      </c>
      <c r="G11" s="186" t="s">
        <v>26</v>
      </c>
      <c r="H11" s="187" t="str">
        <f t="shared" si="0"/>
        <v>020100</v>
      </c>
      <c r="I11" s="188">
        <v>0</v>
      </c>
    </row>
    <row r="12" spans="1:16" ht="13.5" customHeight="1" x14ac:dyDescent="0.2">
      <c r="A12" s="284" t="str">
        <f>'0'!$A$5</f>
        <v>………………</v>
      </c>
      <c r="B12" s="283">
        <f>'0'!$A$3</f>
        <v>45382</v>
      </c>
      <c r="C12" s="64" t="s">
        <v>2163</v>
      </c>
      <c r="D12" s="272" t="s">
        <v>1016</v>
      </c>
      <c r="E12" s="61" t="s">
        <v>1016</v>
      </c>
      <c r="F12" s="49" t="s">
        <v>1021</v>
      </c>
      <c r="G12" s="186" t="s">
        <v>27</v>
      </c>
      <c r="H12" s="187" t="str">
        <f t="shared" si="0"/>
        <v>020200</v>
      </c>
      <c r="I12" s="188">
        <v>0</v>
      </c>
    </row>
    <row r="13" spans="1:16" ht="13.5" customHeight="1" x14ac:dyDescent="0.2">
      <c r="A13" s="284" t="str">
        <f>'0'!$A$5</f>
        <v>………………</v>
      </c>
      <c r="B13" s="283">
        <f>'0'!$A$3</f>
        <v>45382</v>
      </c>
      <c r="C13" s="64" t="s">
        <v>2163</v>
      </c>
      <c r="D13" s="272" t="s">
        <v>1016</v>
      </c>
      <c r="E13" s="61" t="s">
        <v>1019</v>
      </c>
      <c r="F13" s="273" t="s">
        <v>1021</v>
      </c>
      <c r="G13" s="189" t="s">
        <v>2017</v>
      </c>
      <c r="H13" s="190" t="str">
        <f t="shared" si="0"/>
        <v>020500</v>
      </c>
      <c r="I13" s="188">
        <v>0</v>
      </c>
      <c r="L13" s="152"/>
      <c r="M13" s="153"/>
      <c r="N13" s="154"/>
      <c r="O13" s="155"/>
      <c r="P13" s="156"/>
    </row>
    <row r="14" spans="1:16" ht="13.5" customHeight="1" x14ac:dyDescent="0.2">
      <c r="A14" s="284" t="str">
        <f>'0'!$A$5</f>
        <v>………………</v>
      </c>
      <c r="B14" s="283">
        <f>'0'!$A$3</f>
        <v>45382</v>
      </c>
      <c r="C14" s="64" t="s">
        <v>2163</v>
      </c>
      <c r="D14" s="272" t="s">
        <v>1016</v>
      </c>
      <c r="E14" s="61" t="s">
        <v>1017</v>
      </c>
      <c r="F14" s="49" t="s">
        <v>1021</v>
      </c>
      <c r="G14" s="186" t="s">
        <v>28</v>
      </c>
      <c r="H14" s="187" t="str">
        <f t="shared" si="0"/>
        <v>020300</v>
      </c>
      <c r="I14" s="188">
        <v>0</v>
      </c>
    </row>
    <row r="15" spans="1:16" s="64" customFormat="1" ht="15" customHeight="1" x14ac:dyDescent="0.2">
      <c r="A15" s="284" t="str">
        <f>'0'!$A$5</f>
        <v>………………</v>
      </c>
      <c r="B15" s="283">
        <f>'0'!$A$3</f>
        <v>45382</v>
      </c>
      <c r="C15" s="64" t="s">
        <v>2163</v>
      </c>
      <c r="D15" s="65" t="s">
        <v>1028</v>
      </c>
      <c r="E15" s="269" t="s">
        <v>1021</v>
      </c>
      <c r="F15" s="269" t="s">
        <v>1021</v>
      </c>
      <c r="G15" s="183" t="s">
        <v>2018</v>
      </c>
      <c r="H15" s="184" t="str">
        <f>D15&amp;E15&amp;F15</f>
        <v>140000</v>
      </c>
      <c r="I15" s="191">
        <v>0</v>
      </c>
      <c r="O15" s="55"/>
    </row>
    <row r="16" spans="1:16" ht="15" customHeight="1" x14ac:dyDescent="0.2">
      <c r="A16" s="284" t="str">
        <f>'0'!$A$5</f>
        <v>………………</v>
      </c>
      <c r="B16" s="283">
        <f>'0'!$A$3</f>
        <v>45382</v>
      </c>
      <c r="C16" s="64" t="s">
        <v>2163</v>
      </c>
      <c r="D16" s="274" t="s">
        <v>1021</v>
      </c>
      <c r="E16" s="90" t="s">
        <v>1021</v>
      </c>
      <c r="F16" s="62" t="s">
        <v>1016</v>
      </c>
      <c r="G16" s="192" t="s">
        <v>2019</v>
      </c>
      <c r="H16" s="193" t="str">
        <f>D16&amp;E16&amp;F16</f>
        <v>000002</v>
      </c>
      <c r="I16" s="194">
        <f>I17+I23+I26+I32</f>
        <v>0</v>
      </c>
    </row>
    <row r="17" spans="1:15" ht="15" customHeight="1" x14ac:dyDescent="0.2">
      <c r="A17" s="284" t="str">
        <f>'0'!$A$5</f>
        <v>………………</v>
      </c>
      <c r="B17" s="283">
        <f>'0'!$A$3</f>
        <v>45382</v>
      </c>
      <c r="C17" s="64" t="s">
        <v>2163</v>
      </c>
      <c r="D17" s="268" t="s">
        <v>1021</v>
      </c>
      <c r="E17" s="269" t="s">
        <v>1021</v>
      </c>
      <c r="F17" s="68" t="s">
        <v>1017</v>
      </c>
      <c r="G17" s="183" t="s">
        <v>41</v>
      </c>
      <c r="H17" s="184" t="str">
        <f t="shared" si="0"/>
        <v>000003</v>
      </c>
      <c r="I17" s="185">
        <f>SUM(I18:I20)</f>
        <v>0</v>
      </c>
    </row>
    <row r="18" spans="1:15" s="75" customFormat="1" ht="13.5" customHeight="1" x14ac:dyDescent="0.2">
      <c r="A18" s="284" t="str">
        <f>'0'!$A$5</f>
        <v>………………</v>
      </c>
      <c r="B18" s="283">
        <f>'0'!$A$3</f>
        <v>45382</v>
      </c>
      <c r="C18" s="64" t="s">
        <v>2163</v>
      </c>
      <c r="D18" s="65" t="s">
        <v>1017</v>
      </c>
      <c r="E18" s="269" t="s">
        <v>1021</v>
      </c>
      <c r="F18" s="275" t="s">
        <v>1021</v>
      </c>
      <c r="G18" s="195" t="s">
        <v>29</v>
      </c>
      <c r="H18" s="196" t="str">
        <f t="shared" si="0"/>
        <v>030000</v>
      </c>
      <c r="I18" s="197">
        <v>0</v>
      </c>
      <c r="O18" s="55"/>
    </row>
    <row r="19" spans="1:15" s="75" customFormat="1" ht="13.5" customHeight="1" x14ac:dyDescent="0.2">
      <c r="A19" s="284" t="str">
        <f>'0'!$A$5</f>
        <v>………………</v>
      </c>
      <c r="B19" s="283">
        <f>'0'!$A$3</f>
        <v>45382</v>
      </c>
      <c r="C19" s="64" t="s">
        <v>2163</v>
      </c>
      <c r="D19" s="65" t="s">
        <v>1018</v>
      </c>
      <c r="E19" s="269" t="s">
        <v>1021</v>
      </c>
      <c r="F19" s="276" t="s">
        <v>1015</v>
      </c>
      <c r="G19" s="198" t="s">
        <v>2021</v>
      </c>
      <c r="H19" s="199" t="str">
        <f t="shared" si="0"/>
        <v>040001</v>
      </c>
      <c r="I19" s="200">
        <v>0</v>
      </c>
    </row>
    <row r="20" spans="1:15" s="75" customFormat="1" ht="15" customHeight="1" x14ac:dyDescent="0.2">
      <c r="A20" s="284" t="str">
        <f>'0'!$A$5</f>
        <v>………………</v>
      </c>
      <c r="B20" s="283">
        <f>'0'!$A$3</f>
        <v>45382</v>
      </c>
      <c r="C20" s="64" t="s">
        <v>2163</v>
      </c>
      <c r="D20" s="65" t="s">
        <v>1032</v>
      </c>
      <c r="E20" s="269" t="s">
        <v>1021</v>
      </c>
      <c r="F20" s="268" t="s">
        <v>1021</v>
      </c>
      <c r="G20" s="183" t="s">
        <v>2020</v>
      </c>
      <c r="H20" s="184" t="str">
        <f>D20&amp;E20&amp;F20</f>
        <v>120000</v>
      </c>
      <c r="I20" s="201">
        <f>SUM(I21:I22)</f>
        <v>0</v>
      </c>
    </row>
    <row r="21" spans="1:15" ht="13.5" customHeight="1" x14ac:dyDescent="0.2">
      <c r="A21" s="284" t="str">
        <f>'0'!$A$5</f>
        <v>………………</v>
      </c>
      <c r="B21" s="283">
        <f>'0'!$A$3</f>
        <v>45382</v>
      </c>
      <c r="C21" s="64" t="s">
        <v>2163</v>
      </c>
      <c r="D21" s="63" t="s">
        <v>1024</v>
      </c>
      <c r="E21" s="49" t="s">
        <v>1021</v>
      </c>
      <c r="F21" s="49" t="s">
        <v>1021</v>
      </c>
      <c r="G21" s="186" t="s">
        <v>30</v>
      </c>
      <c r="H21" s="187" t="str">
        <f t="shared" si="0"/>
        <v>080000</v>
      </c>
      <c r="I21" s="202">
        <v>0</v>
      </c>
    </row>
    <row r="22" spans="1:15" ht="13.5" customHeight="1" x14ac:dyDescent="0.2">
      <c r="A22" s="284" t="str">
        <f>'0'!$A$5</f>
        <v>………………</v>
      </c>
      <c r="B22" s="283">
        <f>'0'!$A$3</f>
        <v>45382</v>
      </c>
      <c r="C22" s="64" t="s">
        <v>2163</v>
      </c>
      <c r="D22" s="63" t="s">
        <v>1025</v>
      </c>
      <c r="E22" s="49" t="s">
        <v>1021</v>
      </c>
      <c r="F22" s="49" t="s">
        <v>1021</v>
      </c>
      <c r="G22" s="186" t="s">
        <v>31</v>
      </c>
      <c r="H22" s="187" t="str">
        <f t="shared" si="0"/>
        <v>090000</v>
      </c>
      <c r="I22" s="188">
        <v>0</v>
      </c>
    </row>
    <row r="23" spans="1:15" s="64" customFormat="1" ht="15" customHeight="1" x14ac:dyDescent="0.2">
      <c r="A23" s="284" t="str">
        <f>'0'!$A$5</f>
        <v>………………</v>
      </c>
      <c r="B23" s="283">
        <f>'0'!$A$3</f>
        <v>45382</v>
      </c>
      <c r="C23" s="64" t="s">
        <v>2163</v>
      </c>
      <c r="D23" s="65" t="s">
        <v>1026</v>
      </c>
      <c r="E23" s="269" t="s">
        <v>1021</v>
      </c>
      <c r="F23" s="270" t="s">
        <v>1021</v>
      </c>
      <c r="G23" s="183" t="s">
        <v>32</v>
      </c>
      <c r="H23" s="184" t="str">
        <f t="shared" si="0"/>
        <v>100000</v>
      </c>
      <c r="I23" s="185">
        <f>SUM(I24:I25)</f>
        <v>0</v>
      </c>
    </row>
    <row r="24" spans="1:15" s="64" customFormat="1" ht="13.5" customHeight="1" x14ac:dyDescent="0.2">
      <c r="A24" s="284" t="str">
        <f>'0'!$A$5</f>
        <v>………………</v>
      </c>
      <c r="B24" s="283">
        <f>'0'!$A$3</f>
        <v>45382</v>
      </c>
      <c r="C24" s="64" t="s">
        <v>2163</v>
      </c>
      <c r="D24" s="277" t="s">
        <v>1026</v>
      </c>
      <c r="E24" s="50" t="s">
        <v>1015</v>
      </c>
      <c r="F24" s="278" t="s">
        <v>1021</v>
      </c>
      <c r="G24" s="189" t="s">
        <v>33</v>
      </c>
      <c r="H24" s="190" t="str">
        <f t="shared" si="0"/>
        <v>100100</v>
      </c>
      <c r="I24" s="188">
        <v>0</v>
      </c>
    </row>
    <row r="25" spans="1:15" s="64" customFormat="1" ht="13.5" customHeight="1" x14ac:dyDescent="0.2">
      <c r="A25" s="284" t="str">
        <f>'0'!$A$5</f>
        <v>………………</v>
      </c>
      <c r="B25" s="283">
        <f>'0'!$A$3</f>
        <v>45382</v>
      </c>
      <c r="C25" s="64" t="s">
        <v>2163</v>
      </c>
      <c r="D25" s="277" t="s">
        <v>1026</v>
      </c>
      <c r="E25" s="50" t="s">
        <v>1024</v>
      </c>
      <c r="F25" s="278" t="s">
        <v>1021</v>
      </c>
      <c r="G25" s="189" t="s">
        <v>1865</v>
      </c>
      <c r="H25" s="190" t="str">
        <f t="shared" si="0"/>
        <v>100800</v>
      </c>
      <c r="I25" s="188">
        <v>0</v>
      </c>
    </row>
    <row r="26" spans="1:15" s="64" customFormat="1" ht="15" customHeight="1" x14ac:dyDescent="0.2">
      <c r="A26" s="284" t="str">
        <f>'0'!$A$5</f>
        <v>………………</v>
      </c>
      <c r="B26" s="283">
        <f>'0'!$A$3</f>
        <v>45382</v>
      </c>
      <c r="C26" s="64" t="s">
        <v>2163</v>
      </c>
      <c r="D26" s="65" t="s">
        <v>1031</v>
      </c>
      <c r="E26" s="269" t="s">
        <v>1021</v>
      </c>
      <c r="F26" s="270" t="s">
        <v>1021</v>
      </c>
      <c r="G26" s="183" t="s">
        <v>37</v>
      </c>
      <c r="H26" s="184" t="str">
        <f t="shared" ref="H26:H32" si="2">D26&amp;E26&amp;F26</f>
        <v>110000</v>
      </c>
      <c r="I26" s="185">
        <f>SUM(I27:I31)</f>
        <v>0</v>
      </c>
    </row>
    <row r="27" spans="1:15" s="64" customFormat="1" ht="13.5" customHeight="1" x14ac:dyDescent="0.2">
      <c r="A27" s="284" t="str">
        <f>'0'!$A$5</f>
        <v>………………</v>
      </c>
      <c r="B27" s="283">
        <f>'0'!$A$3</f>
        <v>45382</v>
      </c>
      <c r="C27" s="64" t="s">
        <v>2163</v>
      </c>
      <c r="D27" s="277" t="s">
        <v>1031</v>
      </c>
      <c r="E27" s="50" t="s">
        <v>1015</v>
      </c>
      <c r="F27" s="278" t="s">
        <v>1021</v>
      </c>
      <c r="G27" s="189" t="s">
        <v>38</v>
      </c>
      <c r="H27" s="190" t="str">
        <f t="shared" si="2"/>
        <v>110100</v>
      </c>
      <c r="I27" s="188">
        <v>0</v>
      </c>
    </row>
    <row r="28" spans="1:15" s="64" customFormat="1" ht="13.5" customHeight="1" x14ac:dyDescent="0.2">
      <c r="A28" s="284" t="str">
        <f>'0'!$A$5</f>
        <v>………………</v>
      </c>
      <c r="B28" s="283">
        <f>'0'!$A$3</f>
        <v>45382</v>
      </c>
      <c r="C28" s="64" t="s">
        <v>2163</v>
      </c>
      <c r="D28" s="277" t="s">
        <v>1031</v>
      </c>
      <c r="E28" s="50" t="s">
        <v>1018</v>
      </c>
      <c r="F28" s="278" t="s">
        <v>1021</v>
      </c>
      <c r="G28" s="189" t="s">
        <v>34</v>
      </c>
      <c r="H28" s="190" t="str">
        <f t="shared" si="2"/>
        <v>110400</v>
      </c>
      <c r="I28" s="188">
        <v>0</v>
      </c>
    </row>
    <row r="29" spans="1:15" s="64" customFormat="1" ht="13.5" customHeight="1" x14ac:dyDescent="0.2">
      <c r="A29" s="284" t="str">
        <f>'0'!$A$5</f>
        <v>………………</v>
      </c>
      <c r="B29" s="283">
        <f>'0'!$A$3</f>
        <v>45382</v>
      </c>
      <c r="C29" s="64" t="s">
        <v>2163</v>
      </c>
      <c r="D29" s="277" t="s">
        <v>1031</v>
      </c>
      <c r="E29" s="50" t="s">
        <v>1019</v>
      </c>
      <c r="F29" s="278" t="s">
        <v>1021</v>
      </c>
      <c r="G29" s="189" t="s">
        <v>35</v>
      </c>
      <c r="H29" s="190" t="str">
        <f t="shared" si="2"/>
        <v>110500</v>
      </c>
      <c r="I29" s="188">
        <v>0</v>
      </c>
    </row>
    <row r="30" spans="1:15" s="64" customFormat="1" ht="13.5" customHeight="1" x14ac:dyDescent="0.2">
      <c r="A30" s="284" t="str">
        <f>'0'!$A$5</f>
        <v>………………</v>
      </c>
      <c r="B30" s="283">
        <f>'0'!$A$3</f>
        <v>45382</v>
      </c>
      <c r="C30" s="64" t="s">
        <v>2163</v>
      </c>
      <c r="D30" s="277" t="s">
        <v>1031</v>
      </c>
      <c r="E30" s="50" t="s">
        <v>1020</v>
      </c>
      <c r="F30" s="278" t="s">
        <v>1021</v>
      </c>
      <c r="G30" s="189" t="s">
        <v>36</v>
      </c>
      <c r="H30" s="190" t="str">
        <f t="shared" si="2"/>
        <v>110600</v>
      </c>
      <c r="I30" s="188">
        <v>0</v>
      </c>
    </row>
    <row r="31" spans="1:15" s="64" customFormat="1" ht="13.5" customHeight="1" x14ac:dyDescent="0.2">
      <c r="A31" s="284" t="str">
        <f>'0'!$A$5</f>
        <v>………………</v>
      </c>
      <c r="B31" s="283">
        <f>'0'!$A$3</f>
        <v>45382</v>
      </c>
      <c r="C31" s="64" t="s">
        <v>2163</v>
      </c>
      <c r="D31" s="279" t="s">
        <v>1031</v>
      </c>
      <c r="E31" s="70" t="s">
        <v>1025</v>
      </c>
      <c r="F31" s="280" t="s">
        <v>1021</v>
      </c>
      <c r="G31" s="203" t="s">
        <v>1866</v>
      </c>
      <c r="H31" s="204" t="str">
        <f t="shared" si="2"/>
        <v>110900</v>
      </c>
      <c r="I31" s="205">
        <v>0</v>
      </c>
    </row>
    <row r="32" spans="1:15" s="64" customFormat="1" ht="15" customHeight="1" x14ac:dyDescent="0.2">
      <c r="A32" s="284" t="str">
        <f>'0'!$A$5</f>
        <v>………………</v>
      </c>
      <c r="B32" s="283">
        <f>'0'!$A$3</f>
        <v>45382</v>
      </c>
      <c r="C32" s="64" t="s">
        <v>2163</v>
      </c>
      <c r="D32" s="65" t="s">
        <v>1027</v>
      </c>
      <c r="E32" s="269" t="s">
        <v>1021</v>
      </c>
      <c r="F32" s="270" t="s">
        <v>1021</v>
      </c>
      <c r="G32" s="183" t="s">
        <v>2012</v>
      </c>
      <c r="H32" s="184" t="str">
        <f t="shared" si="2"/>
        <v>130000</v>
      </c>
      <c r="I32" s="191">
        <v>0</v>
      </c>
    </row>
  </sheetData>
  <sheetProtection password="CC28" sheet="1" autoFilter="0"/>
  <mergeCells count="1">
    <mergeCell ref="D1:G1"/>
  </mergeCells>
  <conditionalFormatting sqref="J1">
    <cfRule type="cellIs" dxfId="3" priority="1" operator="greaterThan">
      <formula>0</formula>
    </cfRule>
  </conditionalFormatting>
  <printOptions horizontalCentered="1"/>
  <pageMargins left="0.98425196850393704" right="0.98425196850393704" top="0.98425196850393704" bottom="0.98425196850393704" header="0" footer="0"/>
  <pageSetup paperSize="9" scale="93" orientation="portrait" r:id="rId1"/>
  <ignoredErrors>
    <ignoredError sqref="D4:F8 D10:F14 D15:F32" numberStoredAsText="1"/>
    <ignoredError sqref="I26 I10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5">
    <pageSetUpPr fitToPage="1"/>
  </sheetPr>
  <dimension ref="A1:J55"/>
  <sheetViews>
    <sheetView showGridLines="0" topLeftCell="G1" zoomScaleNormal="100" workbookViewId="0">
      <selection activeCell="G1" sqref="G1"/>
    </sheetView>
  </sheetViews>
  <sheetFormatPr defaultColWidth="9.140625" defaultRowHeight="12.75" x14ac:dyDescent="0.2"/>
  <cols>
    <col min="1" max="1" width="11.28515625" style="284" hidden="1" customWidth="1"/>
    <col min="2" max="2" width="7.85546875" style="64" hidden="1" customWidth="1"/>
    <col min="3" max="3" width="3.85546875" style="64" hidden="1" customWidth="1"/>
    <col min="4" max="4" width="9" style="53" hidden="1" customWidth="1"/>
    <col min="5" max="5" width="11" style="53" hidden="1" customWidth="1"/>
    <col min="6" max="6" width="10.7109375" style="53" hidden="1" customWidth="1"/>
    <col min="7" max="7" width="71.42578125" style="11" customWidth="1"/>
    <col min="8" max="8" width="8.7109375" style="11" customWidth="1"/>
    <col min="9" max="10" width="14.28515625" style="39" customWidth="1"/>
    <col min="11" max="11" width="9.140625" style="1" customWidth="1"/>
    <col min="12" max="16384" width="9.140625" style="1"/>
  </cols>
  <sheetData>
    <row r="1" spans="1:10" ht="45" customHeight="1" x14ac:dyDescent="0.2">
      <c r="A1" s="284" t="str">
        <f>'0'!$A$5</f>
        <v>………………</v>
      </c>
      <c r="B1" s="283">
        <f>'0'!$A$3</f>
        <v>45382</v>
      </c>
      <c r="D1" s="178" t="str">
        <f>"Т02 РЕКАПИТУЛАЦИЯ НА ЗАДЪЛЖЕНИИЯТА НА "&amp;'0'!$A$7&amp;" КЪМ "&amp;TEXT(B1,"DD-MM-YYYY")</f>
        <v>Т02 РЕКАПИТУЛАЦИЯ НА ЗАДЪЛЖЕНИИЯТА НА Лечебно заведение КЪМ 31-03-2024</v>
      </c>
      <c r="E1" s="179"/>
      <c r="F1" s="179"/>
      <c r="G1" s="265" t="str">
        <f>"Т02 РЕКАПИТУЛАЦИЯ НА ЗАДЪЛЖЕНИИЯТА НА "&amp;'0'!$A$7&amp;" КЪМ "&amp;TEXT(B1,"DD-MM-YYYY")</f>
        <v>Т02 РЕКАПИТУЛАЦИЯ НА ЗАДЪЛЖЕНИИЯТА НА Лечебно заведение КЪМ 31-03-2024</v>
      </c>
      <c r="H1" s="180" t="s">
        <v>1055</v>
      </c>
      <c r="I1" s="76" t="s">
        <v>2013</v>
      </c>
      <c r="J1" s="77" t="s">
        <v>2014</v>
      </c>
    </row>
    <row r="2" spans="1:10" ht="15" hidden="1" customHeight="1" x14ac:dyDescent="0.2">
      <c r="A2" s="284" t="str">
        <f>'0'!$A$5</f>
        <v>………………</v>
      </c>
      <c r="B2" s="283">
        <f>'0'!$A$3</f>
        <v>45382</v>
      </c>
      <c r="D2" s="165"/>
      <c r="E2" s="166"/>
      <c r="F2" s="167"/>
      <c r="G2" s="165"/>
      <c r="H2" s="166"/>
      <c r="I2" s="168"/>
      <c r="J2" s="169"/>
    </row>
    <row r="3" spans="1:10" ht="15" customHeight="1" x14ac:dyDescent="0.2">
      <c r="A3" s="284" t="str">
        <f>'0'!$A$5</f>
        <v>………………</v>
      </c>
      <c r="B3" s="283">
        <f>'0'!$A$3</f>
        <v>45382</v>
      </c>
      <c r="C3" s="64" t="s">
        <v>2166</v>
      </c>
      <c r="D3" s="78" t="s">
        <v>1021</v>
      </c>
      <c r="E3" s="79" t="s">
        <v>1021</v>
      </c>
      <c r="F3" s="115" t="s">
        <v>1015</v>
      </c>
      <c r="G3" s="296" t="s">
        <v>1864</v>
      </c>
      <c r="H3" s="297" t="str">
        <f t="shared" ref="H3:H34" si="0">D3&amp;E3&amp;F3</f>
        <v>000001</v>
      </c>
      <c r="I3" s="298">
        <f>I4+I12</f>
        <v>0</v>
      </c>
      <c r="J3" s="299">
        <f>J4+J12</f>
        <v>0</v>
      </c>
    </row>
    <row r="4" spans="1:10" ht="15" customHeight="1" x14ac:dyDescent="0.2">
      <c r="A4" s="284" t="str">
        <f>'0'!$A$5</f>
        <v>………………</v>
      </c>
      <c r="B4" s="283">
        <f>'0'!$A$3</f>
        <v>45382</v>
      </c>
      <c r="C4" s="64" t="s">
        <v>2166</v>
      </c>
      <c r="D4" s="80" t="s">
        <v>1015</v>
      </c>
      <c r="E4" s="46" t="s">
        <v>1021</v>
      </c>
      <c r="F4" s="116" t="s">
        <v>1021</v>
      </c>
      <c r="G4" s="300" t="s">
        <v>32</v>
      </c>
      <c r="H4" s="301" t="str">
        <f t="shared" si="0"/>
        <v>010000</v>
      </c>
      <c r="I4" s="302">
        <f>SUM(I5:I11)</f>
        <v>0</v>
      </c>
      <c r="J4" s="303">
        <f>SUM(J5:J11)</f>
        <v>0</v>
      </c>
    </row>
    <row r="5" spans="1:10" ht="13.5" customHeight="1" x14ac:dyDescent="0.2">
      <c r="A5" s="284" t="str">
        <f>'0'!$A$5</f>
        <v>………………</v>
      </c>
      <c r="B5" s="283">
        <f>'0'!$A$3</f>
        <v>45382</v>
      </c>
      <c r="C5" s="64" t="s">
        <v>2166</v>
      </c>
      <c r="D5" s="81" t="s">
        <v>1015</v>
      </c>
      <c r="E5" s="53" t="s">
        <v>1015</v>
      </c>
      <c r="F5" s="53" t="s">
        <v>1021</v>
      </c>
      <c r="G5" s="304" t="s">
        <v>33</v>
      </c>
      <c r="H5" s="305" t="str">
        <f t="shared" si="0"/>
        <v>010100</v>
      </c>
      <c r="I5" s="306"/>
      <c r="J5" s="307"/>
    </row>
    <row r="6" spans="1:10" ht="13.5" customHeight="1" x14ac:dyDescent="0.2">
      <c r="A6" s="284" t="str">
        <f>'0'!$A$5</f>
        <v>………………</v>
      </c>
      <c r="B6" s="283">
        <f>'0'!$A$3</f>
        <v>45382</v>
      </c>
      <c r="C6" s="64" t="s">
        <v>2166</v>
      </c>
      <c r="D6" s="81" t="s">
        <v>1015</v>
      </c>
      <c r="E6" s="53" t="s">
        <v>1016</v>
      </c>
      <c r="F6" s="53" t="s">
        <v>1021</v>
      </c>
      <c r="G6" s="304" t="s">
        <v>47</v>
      </c>
      <c r="H6" s="305" t="str">
        <f t="shared" si="0"/>
        <v>010200</v>
      </c>
      <c r="I6" s="306"/>
      <c r="J6" s="307"/>
    </row>
    <row r="7" spans="1:10" ht="13.5" customHeight="1" x14ac:dyDescent="0.2">
      <c r="A7" s="284" t="str">
        <f>'0'!$A$5</f>
        <v>………………</v>
      </c>
      <c r="B7" s="283">
        <f>'0'!$A$3</f>
        <v>45382</v>
      </c>
      <c r="C7" s="64" t="s">
        <v>2166</v>
      </c>
      <c r="D7" s="81" t="s">
        <v>1015</v>
      </c>
      <c r="E7" s="53" t="s">
        <v>1017</v>
      </c>
      <c r="F7" s="53" t="s">
        <v>1021</v>
      </c>
      <c r="G7" s="304" t="s">
        <v>1052</v>
      </c>
      <c r="H7" s="305" t="str">
        <f t="shared" si="0"/>
        <v>010300</v>
      </c>
      <c r="I7" s="306"/>
      <c r="J7" s="307"/>
    </row>
    <row r="8" spans="1:10" ht="13.5" customHeight="1" x14ac:dyDescent="0.2">
      <c r="A8" s="284" t="str">
        <f>'0'!$A$5</f>
        <v>………………</v>
      </c>
      <c r="B8" s="283">
        <f>'0'!$A$3</f>
        <v>45382</v>
      </c>
      <c r="C8" s="64" t="s">
        <v>2166</v>
      </c>
      <c r="D8" s="81" t="s">
        <v>1015</v>
      </c>
      <c r="E8" s="53" t="s">
        <v>1018</v>
      </c>
      <c r="F8" s="53" t="s">
        <v>1021</v>
      </c>
      <c r="G8" s="304" t="s">
        <v>43</v>
      </c>
      <c r="H8" s="305" t="str">
        <f t="shared" si="0"/>
        <v>010400</v>
      </c>
      <c r="I8" s="306"/>
      <c r="J8" s="307"/>
    </row>
    <row r="9" spans="1:10" ht="13.5" customHeight="1" x14ac:dyDescent="0.2">
      <c r="A9" s="284" t="str">
        <f>'0'!$A$5</f>
        <v>………………</v>
      </c>
      <c r="B9" s="283">
        <f>'0'!$A$3</f>
        <v>45382</v>
      </c>
      <c r="C9" s="64" t="s">
        <v>2166</v>
      </c>
      <c r="D9" s="81" t="s">
        <v>1015</v>
      </c>
      <c r="E9" s="53" t="s">
        <v>1019</v>
      </c>
      <c r="F9" s="53" t="s">
        <v>1021</v>
      </c>
      <c r="G9" s="304" t="s">
        <v>1066</v>
      </c>
      <c r="H9" s="305" t="str">
        <f t="shared" si="0"/>
        <v>010500</v>
      </c>
      <c r="I9" s="306"/>
      <c r="J9" s="307"/>
    </row>
    <row r="10" spans="1:10" ht="13.5" customHeight="1" x14ac:dyDescent="0.2">
      <c r="A10" s="284" t="str">
        <f>'0'!$A$5</f>
        <v>………………</v>
      </c>
      <c r="B10" s="283">
        <f>'0'!$A$3</f>
        <v>45382</v>
      </c>
      <c r="C10" s="64" t="s">
        <v>2166</v>
      </c>
      <c r="D10" s="81" t="s">
        <v>1015</v>
      </c>
      <c r="E10" s="53" t="s">
        <v>1020</v>
      </c>
      <c r="F10" s="53" t="s">
        <v>1021</v>
      </c>
      <c r="G10" s="308" t="s">
        <v>2022</v>
      </c>
      <c r="H10" s="305" t="str">
        <f t="shared" si="0"/>
        <v>010600</v>
      </c>
      <c r="I10" s="306"/>
      <c r="J10" s="307"/>
    </row>
    <row r="11" spans="1:10" ht="13.5" customHeight="1" x14ac:dyDescent="0.2">
      <c r="A11" s="284" t="str">
        <f>'0'!$A$5</f>
        <v>………………</v>
      </c>
      <c r="B11" s="283">
        <f>'0'!$A$3</f>
        <v>45382</v>
      </c>
      <c r="C11" s="64" t="s">
        <v>2166</v>
      </c>
      <c r="D11" s="81" t="s">
        <v>1015</v>
      </c>
      <c r="E11" s="53" t="s">
        <v>1023</v>
      </c>
      <c r="F11" s="53" t="s">
        <v>1021</v>
      </c>
      <c r="G11" s="304" t="s">
        <v>45</v>
      </c>
      <c r="H11" s="305" t="str">
        <f t="shared" si="0"/>
        <v>010700</v>
      </c>
      <c r="I11" s="306"/>
      <c r="J11" s="307"/>
    </row>
    <row r="12" spans="1:10" ht="15" customHeight="1" x14ac:dyDescent="0.2">
      <c r="A12" s="284" t="str">
        <f>'0'!$A$5</f>
        <v>………………</v>
      </c>
      <c r="B12" s="283">
        <f>'0'!$A$3</f>
        <v>45382</v>
      </c>
      <c r="C12" s="64" t="s">
        <v>2166</v>
      </c>
      <c r="D12" s="80" t="s">
        <v>1016</v>
      </c>
      <c r="E12" s="46" t="s">
        <v>1021</v>
      </c>
      <c r="F12" s="116" t="s">
        <v>1021</v>
      </c>
      <c r="G12" s="300" t="s">
        <v>37</v>
      </c>
      <c r="H12" s="309" t="str">
        <f t="shared" si="0"/>
        <v>020000</v>
      </c>
      <c r="I12" s="302">
        <f>I13+I48+I49+I50+I51+I52</f>
        <v>0</v>
      </c>
      <c r="J12" s="303">
        <f>J13+J48+J49+J50+J51+J52</f>
        <v>0</v>
      </c>
    </row>
    <row r="13" spans="1:10" ht="13.5" customHeight="1" x14ac:dyDescent="0.2">
      <c r="A13" s="284" t="str">
        <f>'0'!$A$5</f>
        <v>………………</v>
      </c>
      <c r="B13" s="283">
        <f>'0'!$A$3</f>
        <v>45382</v>
      </c>
      <c r="C13" s="64" t="s">
        <v>2166</v>
      </c>
      <c r="D13" s="81" t="s">
        <v>1016</v>
      </c>
      <c r="E13" s="53" t="s">
        <v>1015</v>
      </c>
      <c r="F13" s="53" t="s">
        <v>1021</v>
      </c>
      <c r="G13" s="304" t="s">
        <v>1983</v>
      </c>
      <c r="H13" s="305" t="str">
        <f t="shared" si="0"/>
        <v>020100</v>
      </c>
      <c r="I13" s="310">
        <f>SUM(I14:I47)</f>
        <v>0</v>
      </c>
      <c r="J13" s="311">
        <f>SUM(J14:J47)</f>
        <v>0</v>
      </c>
    </row>
    <row r="14" spans="1:10" ht="13.5" customHeight="1" x14ac:dyDescent="0.2">
      <c r="A14" s="284" t="str">
        <f>'0'!$A$5</f>
        <v>………………</v>
      </c>
      <c r="B14" s="283">
        <f>'0'!$A$3</f>
        <v>45382</v>
      </c>
      <c r="C14" s="64" t="s">
        <v>2166</v>
      </c>
      <c r="D14" s="81" t="s">
        <v>1016</v>
      </c>
      <c r="E14" s="41" t="s">
        <v>1015</v>
      </c>
      <c r="F14" s="82" t="s">
        <v>1015</v>
      </c>
      <c r="G14" s="312" t="s">
        <v>0</v>
      </c>
      <c r="H14" s="313" t="str">
        <f t="shared" si="0"/>
        <v>020101</v>
      </c>
      <c r="I14" s="314"/>
      <c r="J14" s="315"/>
    </row>
    <row r="15" spans="1:10" ht="13.5" customHeight="1" x14ac:dyDescent="0.2">
      <c r="A15" s="284" t="str">
        <f>'0'!$A$5</f>
        <v>………………</v>
      </c>
      <c r="B15" s="283">
        <f>'0'!$A$3</f>
        <v>45382</v>
      </c>
      <c r="C15" s="64" t="s">
        <v>2166</v>
      </c>
      <c r="D15" s="81" t="s">
        <v>1016</v>
      </c>
      <c r="E15" s="41" t="s">
        <v>1015</v>
      </c>
      <c r="F15" s="82" t="s">
        <v>1016</v>
      </c>
      <c r="G15" s="312" t="s">
        <v>1</v>
      </c>
      <c r="H15" s="313" t="str">
        <f t="shared" si="0"/>
        <v>020102</v>
      </c>
      <c r="I15" s="314"/>
      <c r="J15" s="315"/>
    </row>
    <row r="16" spans="1:10" ht="13.5" customHeight="1" x14ac:dyDescent="0.2">
      <c r="A16" s="284" t="str">
        <f>'0'!$A$5</f>
        <v>………………</v>
      </c>
      <c r="B16" s="283">
        <f>'0'!$A$3</f>
        <v>45382</v>
      </c>
      <c r="C16" s="64" t="s">
        <v>2166</v>
      </c>
      <c r="D16" s="81" t="s">
        <v>1016</v>
      </c>
      <c r="E16" s="41" t="s">
        <v>1015</v>
      </c>
      <c r="F16" s="82" t="s">
        <v>1017</v>
      </c>
      <c r="G16" s="312" t="s">
        <v>1068</v>
      </c>
      <c r="H16" s="313" t="str">
        <f t="shared" si="0"/>
        <v>020103</v>
      </c>
      <c r="I16" s="314"/>
      <c r="J16" s="315"/>
    </row>
    <row r="17" spans="1:10" ht="13.5" customHeight="1" x14ac:dyDescent="0.2">
      <c r="A17" s="284" t="str">
        <f>'0'!$A$5</f>
        <v>………………</v>
      </c>
      <c r="B17" s="283">
        <f>'0'!$A$3</f>
        <v>45382</v>
      </c>
      <c r="C17" s="64" t="s">
        <v>2166</v>
      </c>
      <c r="D17" s="81" t="s">
        <v>1016</v>
      </c>
      <c r="E17" s="41" t="s">
        <v>1015</v>
      </c>
      <c r="F17" s="82" t="s">
        <v>1018</v>
      </c>
      <c r="G17" s="312" t="s">
        <v>16</v>
      </c>
      <c r="H17" s="313" t="str">
        <f t="shared" si="0"/>
        <v>020104</v>
      </c>
      <c r="I17" s="314"/>
      <c r="J17" s="315"/>
    </row>
    <row r="18" spans="1:10" ht="13.5" customHeight="1" x14ac:dyDescent="0.2">
      <c r="A18" s="284" t="str">
        <f>'0'!$A$5</f>
        <v>………………</v>
      </c>
      <c r="B18" s="283">
        <f>'0'!$A$3</f>
        <v>45382</v>
      </c>
      <c r="C18" s="64" t="s">
        <v>2166</v>
      </c>
      <c r="D18" s="81" t="s">
        <v>1016</v>
      </c>
      <c r="E18" s="41" t="s">
        <v>1015</v>
      </c>
      <c r="F18" s="82" t="s">
        <v>1019</v>
      </c>
      <c r="G18" s="312" t="s">
        <v>2</v>
      </c>
      <c r="H18" s="313" t="str">
        <f t="shared" si="0"/>
        <v>020105</v>
      </c>
      <c r="I18" s="314"/>
      <c r="J18" s="315"/>
    </row>
    <row r="19" spans="1:10" ht="13.5" customHeight="1" x14ac:dyDescent="0.2">
      <c r="A19" s="284" t="str">
        <f>'0'!$A$5</f>
        <v>………………</v>
      </c>
      <c r="B19" s="283">
        <f>'0'!$A$3</f>
        <v>45382</v>
      </c>
      <c r="C19" s="64" t="s">
        <v>2166</v>
      </c>
      <c r="D19" s="81" t="s">
        <v>1016</v>
      </c>
      <c r="E19" s="41" t="s">
        <v>1015</v>
      </c>
      <c r="F19" s="82" t="s">
        <v>1020</v>
      </c>
      <c r="G19" s="312" t="s">
        <v>3</v>
      </c>
      <c r="H19" s="313" t="str">
        <f t="shared" si="0"/>
        <v>020106</v>
      </c>
      <c r="I19" s="314"/>
      <c r="J19" s="315"/>
    </row>
    <row r="20" spans="1:10" ht="13.5" customHeight="1" x14ac:dyDescent="0.2">
      <c r="A20" s="284" t="str">
        <f>'0'!$A$5</f>
        <v>………………</v>
      </c>
      <c r="B20" s="283">
        <f>'0'!$A$3</f>
        <v>45382</v>
      </c>
      <c r="C20" s="64" t="s">
        <v>2166</v>
      </c>
      <c r="D20" s="81" t="s">
        <v>1016</v>
      </c>
      <c r="E20" s="41" t="s">
        <v>1015</v>
      </c>
      <c r="F20" s="82" t="s">
        <v>1023</v>
      </c>
      <c r="G20" s="312" t="s">
        <v>20</v>
      </c>
      <c r="H20" s="313" t="str">
        <f t="shared" si="0"/>
        <v>020107</v>
      </c>
      <c r="I20" s="314"/>
      <c r="J20" s="315"/>
    </row>
    <row r="21" spans="1:10" ht="13.5" customHeight="1" x14ac:dyDescent="0.2">
      <c r="A21" s="284" t="str">
        <f>'0'!$A$5</f>
        <v>………………</v>
      </c>
      <c r="B21" s="283">
        <f>'0'!$A$3</f>
        <v>45382</v>
      </c>
      <c r="C21" s="64" t="s">
        <v>2166</v>
      </c>
      <c r="D21" s="81" t="s">
        <v>1016</v>
      </c>
      <c r="E21" s="41" t="s">
        <v>1015</v>
      </c>
      <c r="F21" s="82" t="s">
        <v>1024</v>
      </c>
      <c r="G21" s="312" t="s">
        <v>4</v>
      </c>
      <c r="H21" s="313" t="str">
        <f t="shared" si="0"/>
        <v>020108</v>
      </c>
      <c r="I21" s="314"/>
      <c r="J21" s="315"/>
    </row>
    <row r="22" spans="1:10" ht="13.5" customHeight="1" x14ac:dyDescent="0.2">
      <c r="A22" s="284" t="str">
        <f>'0'!$A$5</f>
        <v>………………</v>
      </c>
      <c r="B22" s="283">
        <f>'0'!$A$3</f>
        <v>45382</v>
      </c>
      <c r="C22" s="64" t="s">
        <v>2166</v>
      </c>
      <c r="D22" s="81" t="s">
        <v>1016</v>
      </c>
      <c r="E22" s="41" t="s">
        <v>1015</v>
      </c>
      <c r="F22" s="82" t="s">
        <v>1025</v>
      </c>
      <c r="G22" s="312" t="s">
        <v>17</v>
      </c>
      <c r="H22" s="313" t="str">
        <f t="shared" si="0"/>
        <v>020109</v>
      </c>
      <c r="I22" s="314"/>
      <c r="J22" s="315"/>
    </row>
    <row r="23" spans="1:10" ht="13.5" customHeight="1" x14ac:dyDescent="0.2">
      <c r="A23" s="284" t="str">
        <f>'0'!$A$5</f>
        <v>………………</v>
      </c>
      <c r="B23" s="283">
        <f>'0'!$A$3</f>
        <v>45382</v>
      </c>
      <c r="C23" s="64" t="s">
        <v>2166</v>
      </c>
      <c r="D23" s="81" t="s">
        <v>1016</v>
      </c>
      <c r="E23" s="41" t="s">
        <v>1015</v>
      </c>
      <c r="F23" s="82" t="s">
        <v>1026</v>
      </c>
      <c r="G23" s="312" t="s">
        <v>5</v>
      </c>
      <c r="H23" s="313" t="str">
        <f t="shared" si="0"/>
        <v>020110</v>
      </c>
      <c r="I23" s="314"/>
      <c r="J23" s="315"/>
    </row>
    <row r="24" spans="1:10" ht="13.5" customHeight="1" x14ac:dyDescent="0.2">
      <c r="A24" s="284" t="str">
        <f>'0'!$A$5</f>
        <v>………………</v>
      </c>
      <c r="B24" s="283">
        <f>'0'!$A$3</f>
        <v>45382</v>
      </c>
      <c r="C24" s="64" t="s">
        <v>2166</v>
      </c>
      <c r="D24" s="81" t="s">
        <v>1016</v>
      </c>
      <c r="E24" s="41" t="s">
        <v>1015</v>
      </c>
      <c r="F24" s="82" t="s">
        <v>1031</v>
      </c>
      <c r="G24" s="312" t="s">
        <v>6</v>
      </c>
      <c r="H24" s="313" t="str">
        <f t="shared" si="0"/>
        <v>020111</v>
      </c>
      <c r="I24" s="314"/>
      <c r="J24" s="315"/>
    </row>
    <row r="25" spans="1:10" ht="13.5" customHeight="1" x14ac:dyDescent="0.2">
      <c r="A25" s="284" t="str">
        <f>'0'!$A$5</f>
        <v>………………</v>
      </c>
      <c r="B25" s="283">
        <f>'0'!$A$3</f>
        <v>45382</v>
      </c>
      <c r="C25" s="64" t="s">
        <v>2166</v>
      </c>
      <c r="D25" s="81" t="s">
        <v>1016</v>
      </c>
      <c r="E25" s="41" t="s">
        <v>1015</v>
      </c>
      <c r="F25" s="82" t="s">
        <v>1032</v>
      </c>
      <c r="G25" s="312" t="s">
        <v>7</v>
      </c>
      <c r="H25" s="313" t="str">
        <f t="shared" si="0"/>
        <v>020112</v>
      </c>
      <c r="I25" s="314"/>
      <c r="J25" s="315"/>
    </row>
    <row r="26" spans="1:10" ht="13.5" customHeight="1" x14ac:dyDescent="0.2">
      <c r="A26" s="284" t="str">
        <f>'0'!$A$5</f>
        <v>………………</v>
      </c>
      <c r="B26" s="283">
        <f>'0'!$A$3</f>
        <v>45382</v>
      </c>
      <c r="C26" s="64" t="s">
        <v>2166</v>
      </c>
      <c r="D26" s="81" t="s">
        <v>1016</v>
      </c>
      <c r="E26" s="41" t="s">
        <v>1015</v>
      </c>
      <c r="F26" s="82" t="s">
        <v>1027</v>
      </c>
      <c r="G26" s="312" t="s">
        <v>8</v>
      </c>
      <c r="H26" s="313" t="str">
        <f t="shared" si="0"/>
        <v>020113</v>
      </c>
      <c r="I26" s="314"/>
      <c r="J26" s="315"/>
    </row>
    <row r="27" spans="1:10" ht="13.5" customHeight="1" x14ac:dyDescent="0.2">
      <c r="A27" s="284" t="str">
        <f>'0'!$A$5</f>
        <v>………………</v>
      </c>
      <c r="B27" s="283">
        <f>'0'!$A$3</f>
        <v>45382</v>
      </c>
      <c r="C27" s="64" t="s">
        <v>2166</v>
      </c>
      <c r="D27" s="81" t="s">
        <v>1016</v>
      </c>
      <c r="E27" s="41" t="s">
        <v>1015</v>
      </c>
      <c r="F27" s="82" t="s">
        <v>1028</v>
      </c>
      <c r="G27" s="312" t="s">
        <v>1056</v>
      </c>
      <c r="H27" s="313" t="str">
        <f t="shared" si="0"/>
        <v>020114</v>
      </c>
      <c r="I27" s="314"/>
      <c r="J27" s="315"/>
    </row>
    <row r="28" spans="1:10" ht="13.5" customHeight="1" x14ac:dyDescent="0.2">
      <c r="A28" s="284" t="str">
        <f>'0'!$A$5</f>
        <v>………………</v>
      </c>
      <c r="B28" s="283">
        <f>'0'!$A$3</f>
        <v>45382</v>
      </c>
      <c r="C28" s="64" t="s">
        <v>2166</v>
      </c>
      <c r="D28" s="81" t="s">
        <v>1016</v>
      </c>
      <c r="E28" s="41" t="s">
        <v>1015</v>
      </c>
      <c r="F28" s="82" t="s">
        <v>1029</v>
      </c>
      <c r="G28" s="312" t="s">
        <v>1050</v>
      </c>
      <c r="H28" s="313" t="str">
        <f t="shared" si="0"/>
        <v>020115</v>
      </c>
      <c r="I28" s="314"/>
      <c r="J28" s="315"/>
    </row>
    <row r="29" spans="1:10" ht="13.5" customHeight="1" x14ac:dyDescent="0.2">
      <c r="A29" s="284" t="str">
        <f>'0'!$A$5</f>
        <v>………………</v>
      </c>
      <c r="B29" s="283">
        <f>'0'!$A$3</f>
        <v>45382</v>
      </c>
      <c r="C29" s="64" t="s">
        <v>2166</v>
      </c>
      <c r="D29" s="81" t="s">
        <v>1016</v>
      </c>
      <c r="E29" s="41" t="s">
        <v>1015</v>
      </c>
      <c r="F29" s="82" t="s">
        <v>1030</v>
      </c>
      <c r="G29" s="312" t="s">
        <v>9</v>
      </c>
      <c r="H29" s="313" t="str">
        <f t="shared" si="0"/>
        <v>020116</v>
      </c>
      <c r="I29" s="314"/>
      <c r="J29" s="315"/>
    </row>
    <row r="30" spans="1:10" ht="13.5" customHeight="1" x14ac:dyDescent="0.2">
      <c r="A30" s="284" t="str">
        <f>'0'!$A$5</f>
        <v>………………</v>
      </c>
      <c r="B30" s="283">
        <f>'0'!$A$3</f>
        <v>45382</v>
      </c>
      <c r="C30" s="64" t="s">
        <v>2166</v>
      </c>
      <c r="D30" s="81" t="s">
        <v>1016</v>
      </c>
      <c r="E30" s="41" t="s">
        <v>1015</v>
      </c>
      <c r="F30" s="82" t="s">
        <v>1033</v>
      </c>
      <c r="G30" s="312" t="s">
        <v>1065</v>
      </c>
      <c r="H30" s="313" t="str">
        <f t="shared" si="0"/>
        <v>020117</v>
      </c>
      <c r="I30" s="314"/>
      <c r="J30" s="315"/>
    </row>
    <row r="31" spans="1:10" ht="13.5" customHeight="1" x14ac:dyDescent="0.2">
      <c r="A31" s="284" t="str">
        <f>'0'!$A$5</f>
        <v>………………</v>
      </c>
      <c r="B31" s="283">
        <f>'0'!$A$3</f>
        <v>45382</v>
      </c>
      <c r="C31" s="64" t="s">
        <v>2166</v>
      </c>
      <c r="D31" s="81" t="s">
        <v>1016</v>
      </c>
      <c r="E31" s="41" t="s">
        <v>1015</v>
      </c>
      <c r="F31" s="82" t="s">
        <v>1034</v>
      </c>
      <c r="G31" s="312" t="s">
        <v>10</v>
      </c>
      <c r="H31" s="313" t="str">
        <f t="shared" si="0"/>
        <v>020118</v>
      </c>
      <c r="I31" s="314"/>
      <c r="J31" s="315"/>
    </row>
    <row r="32" spans="1:10" ht="13.5" customHeight="1" x14ac:dyDescent="0.2">
      <c r="A32" s="284" t="str">
        <f>'0'!$A$5</f>
        <v>………………</v>
      </c>
      <c r="B32" s="283">
        <f>'0'!$A$3</f>
        <v>45382</v>
      </c>
      <c r="C32" s="64" t="s">
        <v>2166</v>
      </c>
      <c r="D32" s="81" t="s">
        <v>1016</v>
      </c>
      <c r="E32" s="41" t="s">
        <v>1015</v>
      </c>
      <c r="F32" s="82" t="s">
        <v>1037</v>
      </c>
      <c r="G32" s="312" t="s">
        <v>18</v>
      </c>
      <c r="H32" s="313" t="str">
        <f t="shared" si="0"/>
        <v>020119</v>
      </c>
      <c r="I32" s="314"/>
      <c r="J32" s="315"/>
    </row>
    <row r="33" spans="1:10" ht="13.5" customHeight="1" x14ac:dyDescent="0.2">
      <c r="A33" s="284" t="str">
        <f>'0'!$A$5</f>
        <v>………………</v>
      </c>
      <c r="B33" s="283">
        <f>'0'!$A$3</f>
        <v>45382</v>
      </c>
      <c r="C33" s="64" t="s">
        <v>2166</v>
      </c>
      <c r="D33" s="81" t="s">
        <v>1016</v>
      </c>
      <c r="E33" s="41" t="s">
        <v>1015</v>
      </c>
      <c r="F33" s="82" t="s">
        <v>1035</v>
      </c>
      <c r="G33" s="312" t="s">
        <v>19</v>
      </c>
      <c r="H33" s="313" t="str">
        <f t="shared" si="0"/>
        <v>020120</v>
      </c>
      <c r="I33" s="314"/>
      <c r="J33" s="315"/>
    </row>
    <row r="34" spans="1:10" ht="13.5" customHeight="1" x14ac:dyDescent="0.2">
      <c r="A34" s="284" t="str">
        <f>'0'!$A$5</f>
        <v>………………</v>
      </c>
      <c r="B34" s="283">
        <f>'0'!$A$3</f>
        <v>45382</v>
      </c>
      <c r="C34" s="64" t="s">
        <v>2166</v>
      </c>
      <c r="D34" s="81" t="s">
        <v>1016</v>
      </c>
      <c r="E34" s="41" t="s">
        <v>1015</v>
      </c>
      <c r="F34" s="82" t="s">
        <v>1038</v>
      </c>
      <c r="G34" s="312" t="s">
        <v>11</v>
      </c>
      <c r="H34" s="313" t="str">
        <f t="shared" si="0"/>
        <v>020121</v>
      </c>
      <c r="I34" s="314"/>
      <c r="J34" s="315"/>
    </row>
    <row r="35" spans="1:10" ht="13.5" customHeight="1" x14ac:dyDescent="0.2">
      <c r="A35" s="284" t="str">
        <f>'0'!$A$5</f>
        <v>………………</v>
      </c>
      <c r="B35" s="283">
        <f>'0'!$A$3</f>
        <v>45382</v>
      </c>
      <c r="C35" s="64" t="s">
        <v>2166</v>
      </c>
      <c r="D35" s="81" t="s">
        <v>1016</v>
      </c>
      <c r="E35" s="41" t="s">
        <v>1015</v>
      </c>
      <c r="F35" s="82" t="s">
        <v>1039</v>
      </c>
      <c r="G35" s="312" t="s">
        <v>12</v>
      </c>
      <c r="H35" s="313" t="str">
        <f t="shared" ref="H35:H55" si="1">D35&amp;E35&amp;F35</f>
        <v>020122</v>
      </c>
      <c r="I35" s="314"/>
      <c r="J35" s="315"/>
    </row>
    <row r="36" spans="1:10" ht="13.5" customHeight="1" x14ac:dyDescent="0.2">
      <c r="A36" s="284" t="str">
        <f>'0'!$A$5</f>
        <v>………………</v>
      </c>
      <c r="B36" s="283">
        <f>'0'!$A$3</f>
        <v>45382</v>
      </c>
      <c r="C36" s="64" t="s">
        <v>2166</v>
      </c>
      <c r="D36" s="81" t="s">
        <v>1016</v>
      </c>
      <c r="E36" s="41" t="s">
        <v>1015</v>
      </c>
      <c r="F36" s="82" t="s">
        <v>1040</v>
      </c>
      <c r="G36" s="312" t="s">
        <v>1008</v>
      </c>
      <c r="H36" s="313" t="str">
        <f t="shared" si="1"/>
        <v>020123</v>
      </c>
      <c r="I36" s="314"/>
      <c r="J36" s="315"/>
    </row>
    <row r="37" spans="1:10" ht="13.5" customHeight="1" x14ac:dyDescent="0.2">
      <c r="A37" s="284" t="str">
        <f>'0'!$A$5</f>
        <v>………………</v>
      </c>
      <c r="B37" s="283">
        <f>'0'!$A$3</f>
        <v>45382</v>
      </c>
      <c r="C37" s="64" t="s">
        <v>2166</v>
      </c>
      <c r="D37" s="81" t="s">
        <v>1016</v>
      </c>
      <c r="E37" s="41" t="s">
        <v>1015</v>
      </c>
      <c r="F37" s="82" t="s">
        <v>1041</v>
      </c>
      <c r="G37" s="312" t="s">
        <v>13</v>
      </c>
      <c r="H37" s="313" t="str">
        <f t="shared" si="1"/>
        <v>020124</v>
      </c>
      <c r="I37" s="314"/>
      <c r="J37" s="315"/>
    </row>
    <row r="38" spans="1:10" ht="13.5" customHeight="1" x14ac:dyDescent="0.2">
      <c r="A38" s="284" t="str">
        <f>'0'!$A$5</f>
        <v>………………</v>
      </c>
      <c r="B38" s="283">
        <f>'0'!$A$3</f>
        <v>45382</v>
      </c>
      <c r="C38" s="64" t="s">
        <v>2166</v>
      </c>
      <c r="D38" s="81" t="s">
        <v>1016</v>
      </c>
      <c r="E38" s="41" t="s">
        <v>1015</v>
      </c>
      <c r="F38" s="82" t="s">
        <v>1042</v>
      </c>
      <c r="G38" s="312" t="s">
        <v>14</v>
      </c>
      <c r="H38" s="313" t="str">
        <f t="shared" si="1"/>
        <v>020125</v>
      </c>
      <c r="I38" s="314"/>
      <c r="J38" s="315"/>
    </row>
    <row r="39" spans="1:10" ht="13.5" customHeight="1" x14ac:dyDescent="0.2">
      <c r="A39" s="284" t="str">
        <f>'0'!$A$5</f>
        <v>………………</v>
      </c>
      <c r="B39" s="283">
        <f>'0'!$A$3</f>
        <v>45382</v>
      </c>
      <c r="C39" s="64" t="s">
        <v>2166</v>
      </c>
      <c r="D39" s="81" t="s">
        <v>1016</v>
      </c>
      <c r="E39" s="41" t="s">
        <v>1015</v>
      </c>
      <c r="F39" s="82" t="s">
        <v>1043</v>
      </c>
      <c r="G39" s="312" t="s">
        <v>162</v>
      </c>
      <c r="H39" s="313" t="str">
        <f t="shared" si="1"/>
        <v>020126</v>
      </c>
      <c r="I39" s="314"/>
      <c r="J39" s="315"/>
    </row>
    <row r="40" spans="1:10" ht="13.5" customHeight="1" x14ac:dyDescent="0.2">
      <c r="A40" s="284" t="str">
        <f>'0'!$A$5</f>
        <v>………………</v>
      </c>
      <c r="B40" s="283">
        <f>'0'!$A$3</f>
        <v>45382</v>
      </c>
      <c r="C40" s="64" t="s">
        <v>2166</v>
      </c>
      <c r="D40" s="81" t="s">
        <v>1016</v>
      </c>
      <c r="E40" s="41" t="s">
        <v>1015</v>
      </c>
      <c r="F40" s="82" t="s">
        <v>1044</v>
      </c>
      <c r="G40" s="312" t="s">
        <v>15</v>
      </c>
      <c r="H40" s="313" t="str">
        <f t="shared" si="1"/>
        <v>020127</v>
      </c>
      <c r="I40" s="314"/>
      <c r="J40" s="315"/>
    </row>
    <row r="41" spans="1:10" ht="13.5" customHeight="1" x14ac:dyDescent="0.2">
      <c r="A41" s="284" t="str">
        <f>'0'!$A$5</f>
        <v>………………</v>
      </c>
      <c r="B41" s="283">
        <f>'0'!$A$3</f>
        <v>45382</v>
      </c>
      <c r="C41" s="64" t="s">
        <v>2166</v>
      </c>
      <c r="D41" s="81" t="s">
        <v>1016</v>
      </c>
      <c r="E41" s="41" t="s">
        <v>1015</v>
      </c>
      <c r="F41" s="82" t="s">
        <v>1045</v>
      </c>
      <c r="G41" s="312" t="s">
        <v>1014</v>
      </c>
      <c r="H41" s="313" t="str">
        <f t="shared" si="1"/>
        <v>020128</v>
      </c>
      <c r="I41" s="314"/>
      <c r="J41" s="315"/>
    </row>
    <row r="42" spans="1:10" ht="13.5" customHeight="1" x14ac:dyDescent="0.2">
      <c r="A42" s="284" t="str">
        <f>'0'!$A$5</f>
        <v>………………</v>
      </c>
      <c r="B42" s="283">
        <f>'0'!$A$3</f>
        <v>45382</v>
      </c>
      <c r="C42" s="64" t="s">
        <v>2166</v>
      </c>
      <c r="D42" s="81" t="s">
        <v>1016</v>
      </c>
      <c r="E42" s="41" t="s">
        <v>1015</v>
      </c>
      <c r="F42" s="82" t="s">
        <v>1046</v>
      </c>
      <c r="G42" s="312" t="s">
        <v>1071</v>
      </c>
      <c r="H42" s="313" t="str">
        <f t="shared" si="1"/>
        <v>020129</v>
      </c>
      <c r="I42" s="314"/>
      <c r="J42" s="315"/>
    </row>
    <row r="43" spans="1:10" ht="13.5" customHeight="1" x14ac:dyDescent="0.2">
      <c r="A43" s="284" t="str">
        <f>'0'!$A$5</f>
        <v>………………</v>
      </c>
      <c r="B43" s="283">
        <f>'0'!$A$3</f>
        <v>45382</v>
      </c>
      <c r="C43" s="64" t="s">
        <v>2166</v>
      </c>
      <c r="D43" s="81" t="s">
        <v>1016</v>
      </c>
      <c r="E43" s="41" t="s">
        <v>1015</v>
      </c>
      <c r="F43" s="82" t="s">
        <v>1036</v>
      </c>
      <c r="G43" s="312" t="s">
        <v>163</v>
      </c>
      <c r="H43" s="313" t="str">
        <f t="shared" si="1"/>
        <v>020130</v>
      </c>
      <c r="I43" s="314"/>
      <c r="J43" s="315"/>
    </row>
    <row r="44" spans="1:10" ht="13.5" customHeight="1" x14ac:dyDescent="0.2">
      <c r="A44" s="284" t="str">
        <f>'0'!$A$5</f>
        <v>………………</v>
      </c>
      <c r="B44" s="283">
        <f>'0'!$A$3</f>
        <v>45382</v>
      </c>
      <c r="C44" s="64" t="s">
        <v>2166</v>
      </c>
      <c r="D44" s="81" t="s">
        <v>1016</v>
      </c>
      <c r="E44" s="41" t="s">
        <v>1015</v>
      </c>
      <c r="F44" s="82" t="s">
        <v>1047</v>
      </c>
      <c r="G44" s="312" t="s">
        <v>164</v>
      </c>
      <c r="H44" s="313" t="str">
        <f t="shared" si="1"/>
        <v>020131</v>
      </c>
      <c r="I44" s="314"/>
      <c r="J44" s="315"/>
    </row>
    <row r="45" spans="1:10" ht="13.5" customHeight="1" x14ac:dyDescent="0.2">
      <c r="A45" s="284" t="str">
        <f>'0'!$A$5</f>
        <v>………………</v>
      </c>
      <c r="B45" s="283">
        <f>'0'!$A$3</f>
        <v>45382</v>
      </c>
      <c r="C45" s="64" t="s">
        <v>2166</v>
      </c>
      <c r="D45" s="81" t="s">
        <v>1016</v>
      </c>
      <c r="E45" s="41" t="s">
        <v>1015</v>
      </c>
      <c r="F45" s="82" t="s">
        <v>1048</v>
      </c>
      <c r="G45" s="312" t="s">
        <v>165</v>
      </c>
      <c r="H45" s="313" t="str">
        <f t="shared" si="1"/>
        <v>020132</v>
      </c>
      <c r="I45" s="314"/>
      <c r="J45" s="315"/>
    </row>
    <row r="46" spans="1:10" ht="13.5" customHeight="1" x14ac:dyDescent="0.2">
      <c r="A46" s="284" t="str">
        <f>'0'!$A$5</f>
        <v>………………</v>
      </c>
      <c r="B46" s="283">
        <f>'0'!$A$3</f>
        <v>45382</v>
      </c>
      <c r="C46" s="64" t="s">
        <v>2166</v>
      </c>
      <c r="D46" s="81" t="s">
        <v>1016</v>
      </c>
      <c r="E46" s="41" t="s">
        <v>1015</v>
      </c>
      <c r="F46" s="82" t="s">
        <v>1049</v>
      </c>
      <c r="G46" s="312" t="s">
        <v>1051</v>
      </c>
      <c r="H46" s="313" t="str">
        <f t="shared" si="1"/>
        <v>020133</v>
      </c>
      <c r="I46" s="314"/>
      <c r="J46" s="315"/>
    </row>
    <row r="47" spans="1:10" ht="13.5" customHeight="1" x14ac:dyDescent="0.2">
      <c r="A47" s="284" t="str">
        <f>'0'!$A$5</f>
        <v>………………</v>
      </c>
      <c r="B47" s="283">
        <f>'0'!$A$3</f>
        <v>45382</v>
      </c>
      <c r="C47" s="64" t="s">
        <v>2166</v>
      </c>
      <c r="D47" s="81" t="s">
        <v>1016</v>
      </c>
      <c r="E47" s="41" t="s">
        <v>1015</v>
      </c>
      <c r="F47" s="82" t="s">
        <v>1072</v>
      </c>
      <c r="G47" s="312" t="s">
        <v>1012</v>
      </c>
      <c r="H47" s="313" t="str">
        <f t="shared" si="1"/>
        <v>020134</v>
      </c>
      <c r="I47" s="314"/>
      <c r="J47" s="315"/>
    </row>
    <row r="48" spans="1:10" ht="13.5" customHeight="1" x14ac:dyDescent="0.2">
      <c r="A48" s="284" t="str">
        <f>'0'!$A$5</f>
        <v>………………</v>
      </c>
      <c r="B48" s="283">
        <f>'0'!$A$3</f>
        <v>45382</v>
      </c>
      <c r="C48" s="64" t="s">
        <v>2166</v>
      </c>
      <c r="D48" s="81" t="s">
        <v>1016</v>
      </c>
      <c r="E48" s="53" t="s">
        <v>1016</v>
      </c>
      <c r="F48" s="53" t="s">
        <v>1021</v>
      </c>
      <c r="G48" s="304" t="s">
        <v>34</v>
      </c>
      <c r="H48" s="305" t="str">
        <f t="shared" si="1"/>
        <v>020200</v>
      </c>
      <c r="I48" s="306"/>
      <c r="J48" s="307"/>
    </row>
    <row r="49" spans="1:10" ht="13.5" customHeight="1" x14ac:dyDescent="0.2">
      <c r="A49" s="284" t="str">
        <f>'0'!$A$5</f>
        <v>………………</v>
      </c>
      <c r="B49" s="283">
        <f>'0'!$A$3</f>
        <v>45382</v>
      </c>
      <c r="C49" s="64" t="s">
        <v>2166</v>
      </c>
      <c r="D49" s="81" t="s">
        <v>1016</v>
      </c>
      <c r="E49" s="53" t="s">
        <v>1017</v>
      </c>
      <c r="F49" s="53" t="s">
        <v>1021</v>
      </c>
      <c r="G49" s="304" t="s">
        <v>35</v>
      </c>
      <c r="H49" s="305" t="str">
        <f t="shared" si="1"/>
        <v>020300</v>
      </c>
      <c r="I49" s="306"/>
      <c r="J49" s="307"/>
    </row>
    <row r="50" spans="1:10" ht="13.5" customHeight="1" x14ac:dyDescent="0.2">
      <c r="A50" s="284" t="str">
        <f>'0'!$A$5</f>
        <v>………………</v>
      </c>
      <c r="B50" s="283">
        <f>'0'!$A$3</f>
        <v>45382</v>
      </c>
      <c r="C50" s="64" t="s">
        <v>2166</v>
      </c>
      <c r="D50" s="81" t="s">
        <v>1016</v>
      </c>
      <c r="E50" s="53" t="s">
        <v>1018</v>
      </c>
      <c r="F50" s="53" t="s">
        <v>1021</v>
      </c>
      <c r="G50" s="304" t="s">
        <v>36</v>
      </c>
      <c r="H50" s="305" t="str">
        <f t="shared" si="1"/>
        <v>020400</v>
      </c>
      <c r="I50" s="306"/>
      <c r="J50" s="307"/>
    </row>
    <row r="51" spans="1:10" ht="13.5" customHeight="1" x14ac:dyDescent="0.2">
      <c r="A51" s="284" t="str">
        <f>'0'!$A$5</f>
        <v>………………</v>
      </c>
      <c r="B51" s="283">
        <f>'0'!$A$3</f>
        <v>45382</v>
      </c>
      <c r="C51" s="64" t="s">
        <v>2166</v>
      </c>
      <c r="D51" s="81" t="s">
        <v>1016</v>
      </c>
      <c r="E51" s="53" t="s">
        <v>1019</v>
      </c>
      <c r="F51" s="53" t="s">
        <v>1021</v>
      </c>
      <c r="G51" s="304" t="s">
        <v>44</v>
      </c>
      <c r="H51" s="305" t="str">
        <f t="shared" si="1"/>
        <v>020500</v>
      </c>
      <c r="I51" s="306"/>
      <c r="J51" s="307"/>
    </row>
    <row r="52" spans="1:10" ht="13.5" customHeight="1" x14ac:dyDescent="0.2">
      <c r="A52" s="284" t="str">
        <f>'0'!$A$5</f>
        <v>………………</v>
      </c>
      <c r="B52" s="283">
        <f>'0'!$A$3</f>
        <v>45382</v>
      </c>
      <c r="C52" s="64" t="s">
        <v>2166</v>
      </c>
      <c r="D52" s="41" t="s">
        <v>1016</v>
      </c>
      <c r="E52" s="53" t="s">
        <v>1020</v>
      </c>
      <c r="F52" s="53" t="s">
        <v>1021</v>
      </c>
      <c r="G52" s="316" t="s">
        <v>1064</v>
      </c>
      <c r="H52" s="317" t="str">
        <f t="shared" si="1"/>
        <v>020600</v>
      </c>
      <c r="I52" s="318"/>
      <c r="J52" s="319"/>
    </row>
    <row r="53" spans="1:10" x14ac:dyDescent="0.2">
      <c r="A53" s="284" t="str">
        <f>'0'!$A$5</f>
        <v>………………</v>
      </c>
      <c r="B53" s="283">
        <f>'0'!$A$3</f>
        <v>45382</v>
      </c>
      <c r="C53" s="64" t="s">
        <v>2166</v>
      </c>
      <c r="D53" s="53" t="s">
        <v>1017</v>
      </c>
      <c r="E53" s="53" t="s">
        <v>1021</v>
      </c>
      <c r="F53" s="53" t="s">
        <v>1021</v>
      </c>
      <c r="G53" s="236" t="s">
        <v>2146</v>
      </c>
      <c r="H53" s="110" t="str">
        <f t="shared" si="1"/>
        <v>030000</v>
      </c>
      <c r="I53" s="264"/>
      <c r="J53" s="266"/>
    </row>
    <row r="54" spans="1:10" x14ac:dyDescent="0.2">
      <c r="A54" s="284" t="str">
        <f>'0'!$A$5</f>
        <v>………………</v>
      </c>
      <c r="B54" s="283">
        <f>'0'!$A$3</f>
        <v>45382</v>
      </c>
      <c r="C54" s="64" t="s">
        <v>2166</v>
      </c>
      <c r="D54" s="53" t="s">
        <v>1017</v>
      </c>
      <c r="E54" s="53" t="s">
        <v>1015</v>
      </c>
      <c r="F54" s="53" t="s">
        <v>1021</v>
      </c>
      <c r="G54" s="320" t="s">
        <v>2147</v>
      </c>
      <c r="H54" s="321" t="str">
        <f t="shared" si="1"/>
        <v>030100</v>
      </c>
      <c r="I54" s="322" t="str">
        <f>IF('04'!I21=0,"-",I3/'04'!I21)</f>
        <v>-</v>
      </c>
      <c r="J54" s="323" t="str">
        <f>IF('04'!I21=0,"-",J3/'04'!I21)</f>
        <v>-</v>
      </c>
    </row>
    <row r="55" spans="1:10" x14ac:dyDescent="0.2">
      <c r="A55" s="284" t="str">
        <f>'0'!$A$5</f>
        <v>………………</v>
      </c>
      <c r="B55" s="283">
        <f>'0'!$A$3</f>
        <v>45382</v>
      </c>
      <c r="C55" s="64" t="s">
        <v>2166</v>
      </c>
      <c r="D55" s="53" t="s">
        <v>1017</v>
      </c>
      <c r="E55" s="53" t="s">
        <v>1016</v>
      </c>
      <c r="F55" s="53" t="s">
        <v>1021</v>
      </c>
      <c r="G55" s="324" t="s">
        <v>2148</v>
      </c>
      <c r="H55" s="325" t="str">
        <f t="shared" si="1"/>
        <v>030200</v>
      </c>
      <c r="I55" s="326" t="str">
        <f>IF('04'!I35=0,"-",I3/'04'!I35)</f>
        <v>-</v>
      </c>
      <c r="J55" s="327" t="str">
        <f>IF('04'!I35=0,"-",J3/'04'!I35)</f>
        <v>-</v>
      </c>
    </row>
  </sheetData>
  <sheetProtection password="CC28" sheet="1" autoFilter="0"/>
  <pageMargins left="0.70866141732283472" right="0.70866141732283472" top="0.74803149606299213" bottom="0.74803149606299213" header="0.31496062992125984" footer="0.31496062992125984"/>
  <pageSetup paperSize="9" scale="87" orientation="portrait" r:id="rId1"/>
  <ignoredErrors>
    <ignoredError sqref="D4:F9 D51:D52 D48 F48 D49 F49 D50 F50 F51:F52 E51:E52 E48:E50 D3:F3 D11:F47 D10:E10" numberStoredAsText="1"/>
    <ignoredError sqref="I54:J5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7"/>
  <dimension ref="A1:T54"/>
  <sheetViews>
    <sheetView showGridLines="0" topLeftCell="G1" zoomScaleNormal="100" zoomScaleSheetLayoutView="115" workbookViewId="0">
      <selection activeCell="D1" sqref="D1:G1"/>
    </sheetView>
  </sheetViews>
  <sheetFormatPr defaultColWidth="9.140625" defaultRowHeight="12.75" x14ac:dyDescent="0.2"/>
  <cols>
    <col min="1" max="1" width="11.28515625" style="284" hidden="1" customWidth="1"/>
    <col min="2" max="2" width="7.85546875" style="64" hidden="1" customWidth="1"/>
    <col min="3" max="3" width="3.85546875" style="64" hidden="1" customWidth="1"/>
    <col min="4" max="4" width="3.140625" style="53" hidden="1" customWidth="1"/>
    <col min="5" max="5" width="3.7109375" style="53" hidden="1" customWidth="1"/>
    <col min="6" max="6" width="8.28515625" style="53" hidden="1" customWidth="1"/>
    <col min="7" max="7" width="71.42578125" style="11" customWidth="1"/>
    <col min="8" max="8" width="10" style="11" customWidth="1"/>
    <col min="9" max="9" width="14.28515625" style="39" customWidth="1"/>
    <col min="10" max="10" width="12.140625" style="1" customWidth="1"/>
    <col min="11" max="16384" width="9.140625" style="1"/>
  </cols>
  <sheetData>
    <row r="1" spans="1:20" ht="45" customHeight="1" x14ac:dyDescent="0.2">
      <c r="A1" s="284" t="str">
        <f>'0'!$A$5</f>
        <v>………………</v>
      </c>
      <c r="B1" s="283">
        <f>'0'!$A$3</f>
        <v>45382</v>
      </c>
      <c r="C1" s="64" t="s">
        <v>2165</v>
      </c>
      <c r="D1" s="364" t="str">
        <f>"Т03 СПРАВКА ЗА ПЕРСОНАЛА НА "&amp;'0'!A7&amp;" ОТ "&amp;TEXT(DATE(YEAR(B1),1,1),"DD-MM-YYYY")&amp;" ДО "&amp;TEXT(B1,"DD-MM-YYYY")</f>
        <v>Т03 СПРАВКА ЗА ПЕРСОНАЛА НА Лечебно заведение ОТ 01-01-2024 ДО 31-03-2024</v>
      </c>
      <c r="E1" s="365"/>
      <c r="F1" s="365"/>
      <c r="G1" s="365"/>
      <c r="H1" s="177" t="s">
        <v>1055</v>
      </c>
      <c r="I1" s="83" t="s">
        <v>2004</v>
      </c>
    </row>
    <row r="2" spans="1:20" ht="8.25" hidden="1" customHeight="1" x14ac:dyDescent="0.2">
      <c r="B2" s="283">
        <f>'0'!$A$3</f>
        <v>45382</v>
      </c>
      <c r="D2" s="117"/>
      <c r="E2" s="84"/>
      <c r="F2" s="84"/>
      <c r="G2" s="84"/>
      <c r="H2" s="1"/>
      <c r="I2" s="85"/>
    </row>
    <row r="3" spans="1:20" s="48" customFormat="1" hidden="1" x14ac:dyDescent="0.2">
      <c r="A3" s="284"/>
      <c r="B3" s="283">
        <f>'0'!$A$3</f>
        <v>45382</v>
      </c>
      <c r="C3" s="64"/>
      <c r="D3" s="118"/>
      <c r="E3" s="86"/>
      <c r="F3" s="86"/>
      <c r="G3" s="86"/>
      <c r="H3" s="87"/>
      <c r="I3" s="88"/>
    </row>
    <row r="4" spans="1:20" s="48" customFormat="1" ht="15" customHeight="1" x14ac:dyDescent="0.2">
      <c r="A4" s="284" t="str">
        <f>'0'!$A$5</f>
        <v>………………</v>
      </c>
      <c r="B4" s="283">
        <f>'0'!$A$3</f>
        <v>45382</v>
      </c>
      <c r="C4" s="64" t="s">
        <v>2165</v>
      </c>
      <c r="D4" s="141" t="s">
        <v>1021</v>
      </c>
      <c r="E4" s="142" t="s">
        <v>1021</v>
      </c>
      <c r="F4" s="158" t="s">
        <v>1015</v>
      </c>
      <c r="G4" s="147" t="s">
        <v>2006</v>
      </c>
      <c r="H4" s="148" t="str">
        <f t="shared" ref="H4:H43" si="0">D4&amp;E4&amp;F4</f>
        <v>000001</v>
      </c>
      <c r="I4" s="146">
        <f>I6+I30+I46</f>
        <v>0</v>
      </c>
    </row>
    <row r="5" spans="1:20" ht="15" customHeight="1" x14ac:dyDescent="0.2">
      <c r="A5" s="284" t="str">
        <f>'0'!$A$5</f>
        <v>………………</v>
      </c>
      <c r="B5" s="283">
        <f>'0'!$A$3</f>
        <v>45382</v>
      </c>
      <c r="C5" s="64" t="s">
        <v>2165</v>
      </c>
      <c r="D5" s="89" t="s">
        <v>1015</v>
      </c>
      <c r="E5" s="90" t="s">
        <v>1021</v>
      </c>
      <c r="F5" s="159" t="s">
        <v>1021</v>
      </c>
      <c r="G5" s="125" t="s">
        <v>50</v>
      </c>
      <c r="H5" s="125" t="str">
        <f t="shared" si="0"/>
        <v>010000</v>
      </c>
      <c r="I5" s="91"/>
    </row>
    <row r="6" spans="1:20" ht="13.5" customHeight="1" x14ac:dyDescent="0.2">
      <c r="A6" s="284" t="str">
        <f>'0'!$A$5</f>
        <v>………………</v>
      </c>
      <c r="B6" s="283">
        <f>'0'!$A$3</f>
        <v>45382</v>
      </c>
      <c r="C6" s="64" t="s">
        <v>2165</v>
      </c>
      <c r="D6" s="121" t="s">
        <v>1015</v>
      </c>
      <c r="E6" s="50" t="s">
        <v>1015</v>
      </c>
      <c r="F6" s="212" t="s">
        <v>1021</v>
      </c>
      <c r="G6" s="130" t="s">
        <v>51</v>
      </c>
      <c r="H6" s="130" t="str">
        <f t="shared" si="0"/>
        <v>010100</v>
      </c>
      <c r="I6" s="92">
        <f>SUM(I10:I14)</f>
        <v>0</v>
      </c>
    </row>
    <row r="7" spans="1:20" x14ac:dyDescent="0.2">
      <c r="A7" s="284" t="str">
        <f>'0'!$A$5</f>
        <v>………………</v>
      </c>
      <c r="B7" s="283">
        <f>'0'!$A$3</f>
        <v>45382</v>
      </c>
      <c r="C7" s="64" t="s">
        <v>2165</v>
      </c>
      <c r="D7" s="217" t="s">
        <v>1015</v>
      </c>
      <c r="E7" s="50" t="s">
        <v>1015</v>
      </c>
      <c r="F7" s="213">
        <v>1</v>
      </c>
      <c r="G7" s="214" t="s">
        <v>2162</v>
      </c>
      <c r="H7" s="112" t="str">
        <f t="shared" si="0"/>
        <v>01011</v>
      </c>
      <c r="I7" s="247">
        <v>0</v>
      </c>
      <c r="J7" s="48"/>
    </row>
    <row r="8" spans="1:20" x14ac:dyDescent="0.2">
      <c r="A8" s="284" t="str">
        <f>'0'!$A$5</f>
        <v>………………</v>
      </c>
      <c r="B8" s="283">
        <f>'0'!$A$3</f>
        <v>45382</v>
      </c>
      <c r="C8" s="64" t="s">
        <v>2165</v>
      </c>
      <c r="D8" s="217" t="s">
        <v>1015</v>
      </c>
      <c r="E8" s="50" t="s">
        <v>1015</v>
      </c>
      <c r="F8" s="213">
        <v>2</v>
      </c>
      <c r="G8" s="214" t="s">
        <v>2169</v>
      </c>
      <c r="H8" s="112" t="str">
        <f t="shared" si="0"/>
        <v>01012</v>
      </c>
      <c r="I8" s="247">
        <v>0</v>
      </c>
      <c r="J8" s="250" t="s">
        <v>2167</v>
      </c>
      <c r="K8" s="246"/>
      <c r="L8" s="246"/>
      <c r="M8" s="246"/>
      <c r="N8" s="246"/>
      <c r="O8" s="246"/>
      <c r="P8" s="246"/>
      <c r="Q8" s="246"/>
      <c r="R8" s="246"/>
      <c r="S8" s="246"/>
      <c r="T8" s="11"/>
    </row>
    <row r="9" spans="1:20" s="34" customFormat="1" x14ac:dyDescent="0.2">
      <c r="A9" s="284" t="s">
        <v>2130</v>
      </c>
      <c r="B9" s="283">
        <f>'0'!$A$3</f>
        <v>45382</v>
      </c>
      <c r="C9" s="64" t="s">
        <v>2165</v>
      </c>
      <c r="D9" s="252" t="s">
        <v>1015</v>
      </c>
      <c r="E9" s="253" t="s">
        <v>1015</v>
      </c>
      <c r="F9" s="254">
        <v>3</v>
      </c>
      <c r="G9" s="214" t="s">
        <v>2170</v>
      </c>
      <c r="H9" s="112" t="str">
        <f t="shared" si="0"/>
        <v>01013</v>
      </c>
      <c r="I9" s="282">
        <v>0</v>
      </c>
      <c r="J9" s="250" t="s">
        <v>2168</v>
      </c>
      <c r="K9" s="255"/>
      <c r="L9" s="255"/>
      <c r="M9" s="255"/>
      <c r="N9" s="255"/>
      <c r="O9" s="255"/>
      <c r="P9" s="255"/>
      <c r="Q9" s="255"/>
      <c r="R9" s="255"/>
      <c r="S9" s="255"/>
      <c r="T9" s="206"/>
    </row>
    <row r="10" spans="1:20" x14ac:dyDescent="0.2">
      <c r="A10" s="284" t="str">
        <f>'0'!$A$5</f>
        <v>………………</v>
      </c>
      <c r="B10" s="283">
        <f>'0'!$A$3</f>
        <v>45382</v>
      </c>
      <c r="C10" s="64" t="s">
        <v>2165</v>
      </c>
      <c r="D10" s="217" t="s">
        <v>1015</v>
      </c>
      <c r="E10" s="50" t="s">
        <v>1015</v>
      </c>
      <c r="F10" s="215" t="s">
        <v>1015</v>
      </c>
      <c r="G10" s="132" t="s">
        <v>49</v>
      </c>
      <c r="H10" s="112" t="str">
        <f t="shared" si="0"/>
        <v>010101</v>
      </c>
      <c r="I10" s="247">
        <v>0</v>
      </c>
      <c r="J10" s="48"/>
    </row>
    <row r="11" spans="1:20" x14ac:dyDescent="0.2">
      <c r="A11" s="284" t="str">
        <f>'0'!$A$5</f>
        <v>………………</v>
      </c>
      <c r="B11" s="283">
        <f>'0'!$A$3</f>
        <v>45382</v>
      </c>
      <c r="C11" s="64" t="s">
        <v>2165</v>
      </c>
      <c r="D11" s="217" t="s">
        <v>1015</v>
      </c>
      <c r="E11" s="50" t="s">
        <v>1015</v>
      </c>
      <c r="F11" s="215" t="s">
        <v>1018</v>
      </c>
      <c r="G11" s="132" t="s">
        <v>52</v>
      </c>
      <c r="H11" s="112" t="str">
        <f t="shared" si="0"/>
        <v>010104</v>
      </c>
      <c r="I11" s="247">
        <v>0</v>
      </c>
      <c r="J11" s="48"/>
    </row>
    <row r="12" spans="1:20" x14ac:dyDescent="0.2">
      <c r="A12" s="284" t="str">
        <f>'0'!$A$5</f>
        <v>………………</v>
      </c>
      <c r="B12" s="283">
        <f>'0'!$A$3</f>
        <v>45382</v>
      </c>
      <c r="C12" s="64" t="s">
        <v>2165</v>
      </c>
      <c r="D12" s="217" t="s">
        <v>1015</v>
      </c>
      <c r="E12" s="50" t="s">
        <v>1015</v>
      </c>
      <c r="F12" s="215" t="s">
        <v>1019</v>
      </c>
      <c r="G12" s="132" t="s">
        <v>53</v>
      </c>
      <c r="H12" s="112" t="str">
        <f t="shared" si="0"/>
        <v>010105</v>
      </c>
      <c r="I12" s="247">
        <v>0</v>
      </c>
      <c r="J12" s="48"/>
    </row>
    <row r="13" spans="1:20" x14ac:dyDescent="0.2">
      <c r="A13" s="284" t="str">
        <f>'0'!$A$5</f>
        <v>………………</v>
      </c>
      <c r="B13" s="283">
        <f>'0'!$A$3</f>
        <v>45382</v>
      </c>
      <c r="C13" s="64" t="s">
        <v>2165</v>
      </c>
      <c r="D13" s="217" t="s">
        <v>1015</v>
      </c>
      <c r="E13" s="50" t="s">
        <v>1015</v>
      </c>
      <c r="F13" s="215" t="s">
        <v>1024</v>
      </c>
      <c r="G13" s="132" t="s">
        <v>1984</v>
      </c>
      <c r="H13" s="112" t="str">
        <f t="shared" si="0"/>
        <v>010108</v>
      </c>
      <c r="I13" s="247">
        <v>0</v>
      </c>
      <c r="J13" s="48"/>
    </row>
    <row r="14" spans="1:20" x14ac:dyDescent="0.2">
      <c r="A14" s="284" t="str">
        <f>'0'!$A$5</f>
        <v>………………</v>
      </c>
      <c r="B14" s="283">
        <f>'0'!$A$3</f>
        <v>45382</v>
      </c>
      <c r="C14" s="64" t="s">
        <v>2165</v>
      </c>
      <c r="D14" s="218" t="s">
        <v>1015</v>
      </c>
      <c r="E14" s="50" t="s">
        <v>1015</v>
      </c>
      <c r="F14" s="215" t="s">
        <v>1025</v>
      </c>
      <c r="G14" s="132" t="s">
        <v>1985</v>
      </c>
      <c r="H14" s="112" t="str">
        <f>D14&amp;E14&amp;F14</f>
        <v>010109</v>
      </c>
      <c r="I14" s="247">
        <v>0</v>
      </c>
      <c r="J14" s="48"/>
    </row>
    <row r="15" spans="1:20" x14ac:dyDescent="0.2">
      <c r="A15" s="284" t="str">
        <f>'0'!$A$5</f>
        <v>………………</v>
      </c>
      <c r="B15" s="283">
        <f>'0'!$A$3</f>
        <v>45382</v>
      </c>
      <c r="C15" s="64" t="s">
        <v>2165</v>
      </c>
      <c r="D15" s="69" t="s">
        <v>1015</v>
      </c>
      <c r="E15" s="50" t="s">
        <v>1016</v>
      </c>
      <c r="F15" s="212" t="s">
        <v>1021</v>
      </c>
      <c r="G15" s="130" t="s">
        <v>2159</v>
      </c>
      <c r="H15" s="130" t="str">
        <f t="shared" si="0"/>
        <v>010200</v>
      </c>
      <c r="I15" s="92">
        <f>SUM(I18:I22)</f>
        <v>0</v>
      </c>
      <c r="J15" s="48"/>
    </row>
    <row r="16" spans="1:20" x14ac:dyDescent="0.2">
      <c r="B16" s="283">
        <f>'0'!$A$3</f>
        <v>45382</v>
      </c>
      <c r="C16" s="64" t="s">
        <v>2165</v>
      </c>
      <c r="D16" s="69" t="s">
        <v>1015</v>
      </c>
      <c r="E16" s="50" t="s">
        <v>1016</v>
      </c>
      <c r="F16" s="212" t="s">
        <v>1022</v>
      </c>
      <c r="G16" s="132" t="s">
        <v>2150</v>
      </c>
      <c r="H16" s="216" t="str">
        <f t="shared" si="0"/>
        <v>01021</v>
      </c>
      <c r="I16" s="247">
        <v>0</v>
      </c>
      <c r="J16" s="250" t="s">
        <v>2160</v>
      </c>
      <c r="K16" s="246"/>
      <c r="L16" s="246"/>
      <c r="M16" s="246"/>
      <c r="N16" s="246"/>
      <c r="O16" s="246"/>
      <c r="P16" s="246"/>
      <c r="Q16" s="246"/>
      <c r="R16" s="246"/>
      <c r="S16" s="246"/>
    </row>
    <row r="17" spans="1:19" s="34" customFormat="1" ht="13.5" customHeight="1" x14ac:dyDescent="0.2">
      <c r="A17" s="284"/>
      <c r="B17" s="283">
        <f>'0'!$A$3</f>
        <v>45382</v>
      </c>
      <c r="C17" s="64" t="s">
        <v>2165</v>
      </c>
      <c r="D17" s="256" t="s">
        <v>1015</v>
      </c>
      <c r="E17" s="253" t="s">
        <v>1016</v>
      </c>
      <c r="F17" s="257" t="s">
        <v>2140</v>
      </c>
      <c r="G17" s="281" t="s">
        <v>2151</v>
      </c>
      <c r="H17" s="216" t="str">
        <f t="shared" si="0"/>
        <v>01022</v>
      </c>
      <c r="I17" s="282">
        <v>0</v>
      </c>
      <c r="J17" s="250" t="s">
        <v>2161</v>
      </c>
      <c r="K17" s="255"/>
      <c r="L17" s="255"/>
      <c r="M17" s="255"/>
      <c r="N17" s="255"/>
      <c r="O17" s="255"/>
      <c r="P17" s="255"/>
      <c r="Q17" s="255"/>
      <c r="R17" s="255"/>
      <c r="S17" s="255"/>
    </row>
    <row r="18" spans="1:19" x14ac:dyDescent="0.2">
      <c r="A18" s="284" t="str">
        <f>'0'!$A$5</f>
        <v>………………</v>
      </c>
      <c r="B18" s="283">
        <f>'0'!$A$3</f>
        <v>45382</v>
      </c>
      <c r="C18" s="64" t="s">
        <v>2165</v>
      </c>
      <c r="D18" s="217" t="s">
        <v>1015</v>
      </c>
      <c r="E18" s="50" t="s">
        <v>1016</v>
      </c>
      <c r="F18" s="215" t="s">
        <v>1015</v>
      </c>
      <c r="G18" s="132" t="s">
        <v>49</v>
      </c>
      <c r="H18" s="112" t="str">
        <f t="shared" si="0"/>
        <v>010201</v>
      </c>
      <c r="I18" s="247">
        <v>0</v>
      </c>
      <c r="J18" s="48"/>
    </row>
    <row r="19" spans="1:19" ht="13.5" customHeight="1" x14ac:dyDescent="0.2">
      <c r="A19" s="284" t="str">
        <f>'0'!$A$5</f>
        <v>………………</v>
      </c>
      <c r="B19" s="283">
        <f>'0'!$A$3</f>
        <v>45382</v>
      </c>
      <c r="C19" s="64" t="s">
        <v>2165</v>
      </c>
      <c r="D19" s="119" t="s">
        <v>1015</v>
      </c>
      <c r="E19" s="50" t="s">
        <v>1016</v>
      </c>
      <c r="F19" s="215" t="s">
        <v>1018</v>
      </c>
      <c r="G19" s="132" t="s">
        <v>52</v>
      </c>
      <c r="H19" s="111" t="str">
        <f t="shared" si="0"/>
        <v>010204</v>
      </c>
      <c r="I19" s="247">
        <v>0</v>
      </c>
    </row>
    <row r="20" spans="1:19" ht="13.5" customHeight="1" x14ac:dyDescent="0.2">
      <c r="A20" s="284" t="str">
        <f>'0'!$A$5</f>
        <v>………………</v>
      </c>
      <c r="B20" s="283">
        <f>'0'!$A$3</f>
        <v>45382</v>
      </c>
      <c r="C20" s="64" t="s">
        <v>2165</v>
      </c>
      <c r="D20" s="119" t="s">
        <v>1015</v>
      </c>
      <c r="E20" s="50" t="s">
        <v>1016</v>
      </c>
      <c r="F20" s="215" t="s">
        <v>1019</v>
      </c>
      <c r="G20" s="132" t="s">
        <v>53</v>
      </c>
      <c r="H20" s="111" t="str">
        <f t="shared" si="0"/>
        <v>010205</v>
      </c>
      <c r="I20" s="247">
        <v>0</v>
      </c>
    </row>
    <row r="21" spans="1:19" ht="13.5" customHeight="1" x14ac:dyDescent="0.2">
      <c r="A21" s="284" t="str">
        <f>'0'!$A$5</f>
        <v>………………</v>
      </c>
      <c r="B21" s="283">
        <f>'0'!$A$3</f>
        <v>45382</v>
      </c>
      <c r="C21" s="64" t="s">
        <v>2165</v>
      </c>
      <c r="D21" s="120" t="s">
        <v>1015</v>
      </c>
      <c r="E21" s="50" t="s">
        <v>1016</v>
      </c>
      <c r="F21" s="215" t="s">
        <v>1024</v>
      </c>
      <c r="G21" s="132" t="s">
        <v>1984</v>
      </c>
      <c r="H21" s="111" t="str">
        <f t="shared" si="0"/>
        <v>010208</v>
      </c>
      <c r="I21" s="247">
        <v>0</v>
      </c>
    </row>
    <row r="22" spans="1:19" ht="13.5" customHeight="1" x14ac:dyDescent="0.2">
      <c r="A22" s="284" t="str">
        <f>'0'!$A$5</f>
        <v>………………</v>
      </c>
      <c r="B22" s="283">
        <f>'0'!$A$3</f>
        <v>45382</v>
      </c>
      <c r="C22" s="64" t="s">
        <v>2165</v>
      </c>
      <c r="D22" s="119" t="s">
        <v>1015</v>
      </c>
      <c r="E22" s="50" t="s">
        <v>1016</v>
      </c>
      <c r="F22" s="215" t="s">
        <v>1025</v>
      </c>
      <c r="G22" s="132" t="s">
        <v>1985</v>
      </c>
      <c r="H22" s="111" t="str">
        <f t="shared" si="0"/>
        <v>010209</v>
      </c>
      <c r="I22" s="247">
        <v>0</v>
      </c>
    </row>
    <row r="23" spans="1:19" ht="13.5" customHeight="1" x14ac:dyDescent="0.2">
      <c r="A23" s="284" t="str">
        <f>'0'!$A$5</f>
        <v>………………</v>
      </c>
      <c r="B23" s="283">
        <f>'0'!$A$3</f>
        <v>45382</v>
      </c>
      <c r="C23" s="64" t="s">
        <v>2165</v>
      </c>
      <c r="D23" s="121" t="s">
        <v>1015</v>
      </c>
      <c r="E23" s="50" t="s">
        <v>1017</v>
      </c>
      <c r="F23" s="212" t="s">
        <v>1021</v>
      </c>
      <c r="G23" s="130" t="s">
        <v>54</v>
      </c>
      <c r="H23" s="130" t="str">
        <f t="shared" si="0"/>
        <v>010300</v>
      </c>
      <c r="I23" s="93" t="str">
        <f>IF(I15=0,"",I6/I15/MONTH($B23))</f>
        <v/>
      </c>
    </row>
    <row r="24" spans="1:19" ht="13.5" customHeight="1" x14ac:dyDescent="0.2">
      <c r="A24" s="284" t="str">
        <f>'0'!$A$5</f>
        <v>………………</v>
      </c>
      <c r="B24" s="283">
        <f>'0'!$A$3</f>
        <v>45382</v>
      </c>
      <c r="C24" s="64" t="s">
        <v>2165</v>
      </c>
      <c r="D24" s="121" t="s">
        <v>1015</v>
      </c>
      <c r="E24" s="49" t="s">
        <v>1017</v>
      </c>
      <c r="F24" s="160" t="s">
        <v>1015</v>
      </c>
      <c r="G24" s="131" t="s">
        <v>49</v>
      </c>
      <c r="H24" s="109" t="str">
        <f t="shared" si="0"/>
        <v>010301</v>
      </c>
      <c r="I24" s="93" t="str">
        <f>IF(I18=0,"",I10/I18/MONTH($B24))</f>
        <v/>
      </c>
    </row>
    <row r="25" spans="1:19" ht="13.5" customHeight="1" x14ac:dyDescent="0.2">
      <c r="A25" s="284" t="str">
        <f>'0'!$A$5</f>
        <v>………………</v>
      </c>
      <c r="B25" s="283">
        <f>'0'!$A$3</f>
        <v>45382</v>
      </c>
      <c r="C25" s="64" t="s">
        <v>2165</v>
      </c>
      <c r="D25" s="121" t="s">
        <v>1015</v>
      </c>
      <c r="E25" s="49" t="s">
        <v>1017</v>
      </c>
      <c r="F25" s="160" t="s">
        <v>1018</v>
      </c>
      <c r="G25" s="131" t="s">
        <v>52</v>
      </c>
      <c r="H25" s="109" t="str">
        <f t="shared" si="0"/>
        <v>010304</v>
      </c>
      <c r="I25" s="93" t="str">
        <f>IF(I19=0,"",I11/I19/MONTH($B25))</f>
        <v/>
      </c>
    </row>
    <row r="26" spans="1:19" ht="13.5" customHeight="1" x14ac:dyDescent="0.2">
      <c r="A26" s="284" t="str">
        <f>'0'!$A$5</f>
        <v>………………</v>
      </c>
      <c r="B26" s="283">
        <f>'0'!$A$3</f>
        <v>45382</v>
      </c>
      <c r="C26" s="64" t="s">
        <v>2165</v>
      </c>
      <c r="D26" s="121" t="s">
        <v>1015</v>
      </c>
      <c r="E26" s="49" t="s">
        <v>1017</v>
      </c>
      <c r="F26" s="160" t="s">
        <v>1019</v>
      </c>
      <c r="G26" s="131" t="s">
        <v>53</v>
      </c>
      <c r="H26" s="109" t="str">
        <f t="shared" si="0"/>
        <v>010305</v>
      </c>
      <c r="I26" s="93" t="str">
        <f>IF(I20=0,"",I12/I20/MONTH($B26))</f>
        <v/>
      </c>
    </row>
    <row r="27" spans="1:19" ht="13.5" customHeight="1" x14ac:dyDescent="0.2">
      <c r="A27" s="284" t="str">
        <f>'0'!$A$5</f>
        <v>………………</v>
      </c>
      <c r="B27" s="283">
        <f>'0'!$A$3</f>
        <v>45382</v>
      </c>
      <c r="C27" s="64" t="s">
        <v>2165</v>
      </c>
      <c r="D27" s="121" t="s">
        <v>1015</v>
      </c>
      <c r="E27" s="49" t="s">
        <v>1017</v>
      </c>
      <c r="F27" s="160" t="s">
        <v>1024</v>
      </c>
      <c r="G27" s="132" t="s">
        <v>1984</v>
      </c>
      <c r="H27" s="111" t="str">
        <f t="shared" si="0"/>
        <v>010308</v>
      </c>
      <c r="I27" s="93" t="str">
        <f>IF(I21=0,"",I13/I21/MONTH($B27))</f>
        <v/>
      </c>
    </row>
    <row r="28" spans="1:19" ht="13.5" customHeight="1" x14ac:dyDescent="0.2">
      <c r="A28" s="284" t="str">
        <f>'0'!$A$5</f>
        <v>………………</v>
      </c>
      <c r="B28" s="283">
        <f>'0'!$A$3</f>
        <v>45382</v>
      </c>
      <c r="C28" s="64" t="s">
        <v>2165</v>
      </c>
      <c r="D28" s="121" t="s">
        <v>1015</v>
      </c>
      <c r="E28" s="49" t="s">
        <v>1017</v>
      </c>
      <c r="F28" s="160" t="s">
        <v>1025</v>
      </c>
      <c r="G28" s="129" t="s">
        <v>1985</v>
      </c>
      <c r="H28" s="149" t="str">
        <f t="shared" si="0"/>
        <v>010309</v>
      </c>
      <c r="I28" s="93" t="str">
        <f>IF(I22=0,"",I14/I22/MONTH($B28))</f>
        <v/>
      </c>
    </row>
    <row r="29" spans="1:19" ht="15" customHeight="1" x14ac:dyDescent="0.2">
      <c r="A29" s="284" t="str">
        <f>'0'!$A$5</f>
        <v>………………</v>
      </c>
      <c r="B29" s="283">
        <f>'0'!$A$3</f>
        <v>45382</v>
      </c>
      <c r="C29" s="64" t="s">
        <v>2165</v>
      </c>
      <c r="D29" s="89" t="s">
        <v>1016</v>
      </c>
      <c r="E29" s="127" t="s">
        <v>1021</v>
      </c>
      <c r="F29" s="161" t="s">
        <v>1021</v>
      </c>
      <c r="G29" s="125" t="s">
        <v>55</v>
      </c>
      <c r="H29" s="110" t="str">
        <f t="shared" si="0"/>
        <v>020000</v>
      </c>
      <c r="I29" s="94"/>
    </row>
    <row r="30" spans="1:19" ht="13.5" customHeight="1" x14ac:dyDescent="0.2">
      <c r="A30" s="284" t="str">
        <f>'0'!$A$5</f>
        <v>………………</v>
      </c>
      <c r="B30" s="283">
        <f>'0'!$A$3</f>
        <v>45382</v>
      </c>
      <c r="C30" s="64" t="s">
        <v>2165</v>
      </c>
      <c r="D30" s="121" t="s">
        <v>1016</v>
      </c>
      <c r="E30" s="126" t="s">
        <v>1015</v>
      </c>
      <c r="F30" s="162" t="s">
        <v>1021</v>
      </c>
      <c r="G30" s="128" t="s">
        <v>51</v>
      </c>
      <c r="H30" s="130" t="str">
        <f t="shared" si="0"/>
        <v>020100</v>
      </c>
      <c r="I30" s="95">
        <f>SUM(I31:I34)</f>
        <v>0</v>
      </c>
    </row>
    <row r="31" spans="1:19" ht="13.5" customHeight="1" x14ac:dyDescent="0.2">
      <c r="A31" s="284" t="str">
        <f>'0'!$A$5</f>
        <v>………………</v>
      </c>
      <c r="B31" s="283">
        <f>'0'!$A$3</f>
        <v>45382</v>
      </c>
      <c r="C31" s="64" t="s">
        <v>2165</v>
      </c>
      <c r="D31" s="121" t="s">
        <v>1016</v>
      </c>
      <c r="E31" s="126" t="s">
        <v>1015</v>
      </c>
      <c r="F31" s="160" t="s">
        <v>1015</v>
      </c>
      <c r="G31" s="129" t="s">
        <v>49</v>
      </c>
      <c r="H31" s="111" t="str">
        <f t="shared" si="0"/>
        <v>020101</v>
      </c>
      <c r="I31" s="247">
        <v>0</v>
      </c>
    </row>
    <row r="32" spans="1:19" ht="13.5" customHeight="1" x14ac:dyDescent="0.2">
      <c r="A32" s="284" t="str">
        <f>'0'!$A$5</f>
        <v>………………</v>
      </c>
      <c r="B32" s="283">
        <f>'0'!$A$3</f>
        <v>45382</v>
      </c>
      <c r="C32" s="64" t="s">
        <v>2165</v>
      </c>
      <c r="D32" s="121" t="s">
        <v>1016</v>
      </c>
      <c r="E32" s="126" t="s">
        <v>1015</v>
      </c>
      <c r="F32" s="160" t="s">
        <v>1016</v>
      </c>
      <c r="G32" s="129" t="s">
        <v>52</v>
      </c>
      <c r="H32" s="111" t="str">
        <f t="shared" si="0"/>
        <v>020102</v>
      </c>
      <c r="I32" s="247">
        <v>0</v>
      </c>
    </row>
    <row r="33" spans="1:19" ht="13.5" customHeight="1" x14ac:dyDescent="0.2">
      <c r="A33" s="284" t="str">
        <f>'0'!$A$5</f>
        <v>………………</v>
      </c>
      <c r="B33" s="283">
        <f>'0'!$A$3</f>
        <v>45382</v>
      </c>
      <c r="C33" s="64" t="s">
        <v>2165</v>
      </c>
      <c r="D33" s="121" t="s">
        <v>1016</v>
      </c>
      <c r="E33" s="126" t="s">
        <v>1015</v>
      </c>
      <c r="F33" s="160" t="s">
        <v>1018</v>
      </c>
      <c r="G33" s="132" t="s">
        <v>53</v>
      </c>
      <c r="H33" s="111" t="str">
        <f t="shared" si="0"/>
        <v>020104</v>
      </c>
      <c r="I33" s="247">
        <v>0</v>
      </c>
      <c r="J33" s="34"/>
      <c r="K33" s="34"/>
      <c r="L33" s="34"/>
      <c r="M33" s="34"/>
      <c r="N33" s="34"/>
      <c r="O33" s="34"/>
      <c r="P33" s="34"/>
      <c r="Q33" s="34"/>
      <c r="R33" s="34"/>
      <c r="S33" s="34"/>
    </row>
    <row r="34" spans="1:19" ht="13.5" customHeight="1" x14ac:dyDescent="0.2">
      <c r="A34" s="284" t="str">
        <f>'0'!$A$5</f>
        <v>………………</v>
      </c>
      <c r="B34" s="283">
        <f>'0'!$A$3</f>
        <v>45382</v>
      </c>
      <c r="C34" s="64" t="s">
        <v>2165</v>
      </c>
      <c r="D34" s="121" t="s">
        <v>1016</v>
      </c>
      <c r="E34" s="126" t="s">
        <v>1015</v>
      </c>
      <c r="F34" s="160" t="s">
        <v>1017</v>
      </c>
      <c r="G34" s="132" t="s">
        <v>48</v>
      </c>
      <c r="H34" s="111" t="str">
        <f t="shared" si="0"/>
        <v>020103</v>
      </c>
      <c r="I34" s="247">
        <v>0</v>
      </c>
      <c r="J34" s="34"/>
      <c r="K34" s="34"/>
      <c r="L34" s="34"/>
      <c r="M34" s="34"/>
      <c r="N34" s="34"/>
      <c r="O34" s="34"/>
      <c r="P34" s="34"/>
      <c r="Q34" s="34"/>
      <c r="R34" s="34"/>
      <c r="S34" s="34"/>
    </row>
    <row r="35" spans="1:19" ht="13.5" customHeight="1" x14ac:dyDescent="0.2">
      <c r="A35" s="284" t="str">
        <f>'0'!$A$5</f>
        <v>………………</v>
      </c>
      <c r="B35" s="283">
        <f>'0'!$A$3</f>
        <v>45382</v>
      </c>
      <c r="C35" s="64" t="s">
        <v>2165</v>
      </c>
      <c r="D35" s="121" t="s">
        <v>1016</v>
      </c>
      <c r="E35" s="126" t="s">
        <v>1016</v>
      </c>
      <c r="F35" s="162" t="s">
        <v>1021</v>
      </c>
      <c r="G35" s="130" t="s">
        <v>1057</v>
      </c>
      <c r="H35" s="112" t="str">
        <f t="shared" si="0"/>
        <v>020200</v>
      </c>
      <c r="I35" s="95">
        <f>SUM(I36:I39)</f>
        <v>0</v>
      </c>
    </row>
    <row r="36" spans="1:19" ht="13.5" customHeight="1" x14ac:dyDescent="0.2">
      <c r="A36" s="284" t="str">
        <f>'0'!$A$5</f>
        <v>………………</v>
      </c>
      <c r="B36" s="283">
        <f>'0'!$A$3</f>
        <v>45382</v>
      </c>
      <c r="C36" s="64" t="s">
        <v>2165</v>
      </c>
      <c r="D36" s="121" t="s">
        <v>1016</v>
      </c>
      <c r="E36" s="126" t="s">
        <v>1016</v>
      </c>
      <c r="F36" s="160" t="s">
        <v>1015</v>
      </c>
      <c r="G36" s="132" t="s">
        <v>49</v>
      </c>
      <c r="H36" s="130" t="str">
        <f t="shared" si="0"/>
        <v>020201</v>
      </c>
      <c r="I36" s="247">
        <v>0</v>
      </c>
    </row>
    <row r="37" spans="1:19" ht="13.5" customHeight="1" x14ac:dyDescent="0.2">
      <c r="A37" s="284" t="str">
        <f>'0'!$A$5</f>
        <v>………………</v>
      </c>
      <c r="B37" s="283">
        <f>'0'!$A$3</f>
        <v>45382</v>
      </c>
      <c r="C37" s="64" t="s">
        <v>2165</v>
      </c>
      <c r="D37" s="121" t="s">
        <v>1016</v>
      </c>
      <c r="E37" s="126" t="s">
        <v>1016</v>
      </c>
      <c r="F37" s="160" t="s">
        <v>1016</v>
      </c>
      <c r="G37" s="132" t="s">
        <v>52</v>
      </c>
      <c r="H37" s="111" t="str">
        <f t="shared" si="0"/>
        <v>020202</v>
      </c>
      <c r="I37" s="247">
        <v>0</v>
      </c>
    </row>
    <row r="38" spans="1:19" ht="13.5" customHeight="1" x14ac:dyDescent="0.2">
      <c r="A38" s="284" t="str">
        <f>'0'!$A$5</f>
        <v>………………</v>
      </c>
      <c r="B38" s="283">
        <f>'0'!$A$3</f>
        <v>45382</v>
      </c>
      <c r="C38" s="64" t="s">
        <v>2165</v>
      </c>
      <c r="D38" s="121" t="s">
        <v>1016</v>
      </c>
      <c r="E38" s="126" t="s">
        <v>1016</v>
      </c>
      <c r="F38" s="160" t="s">
        <v>1018</v>
      </c>
      <c r="G38" s="132" t="s">
        <v>53</v>
      </c>
      <c r="H38" s="111" t="str">
        <f t="shared" si="0"/>
        <v>020204</v>
      </c>
      <c r="I38" s="247">
        <v>0</v>
      </c>
    </row>
    <row r="39" spans="1:19" ht="13.5" customHeight="1" x14ac:dyDescent="0.2">
      <c r="A39" s="284" t="str">
        <f>'0'!$A$5</f>
        <v>………………</v>
      </c>
      <c r="B39" s="283">
        <f>'0'!$A$3</f>
        <v>45382</v>
      </c>
      <c r="C39" s="64" t="s">
        <v>2165</v>
      </c>
      <c r="D39" s="121" t="s">
        <v>1016</v>
      </c>
      <c r="E39" s="126" t="s">
        <v>1016</v>
      </c>
      <c r="F39" s="160" t="s">
        <v>1017</v>
      </c>
      <c r="G39" s="132" t="s">
        <v>48</v>
      </c>
      <c r="H39" s="111" t="str">
        <f t="shared" si="0"/>
        <v>020203</v>
      </c>
      <c r="I39" s="247">
        <v>0</v>
      </c>
      <c r="J39" s="34"/>
      <c r="K39" s="34"/>
      <c r="L39" s="34"/>
      <c r="M39" s="34"/>
      <c r="N39" s="34"/>
      <c r="O39" s="34"/>
      <c r="P39" s="34"/>
      <c r="Q39" s="34"/>
      <c r="R39" s="34"/>
      <c r="S39" s="34"/>
    </row>
    <row r="40" spans="1:19" ht="13.5" customHeight="1" x14ac:dyDescent="0.2">
      <c r="A40" s="284" t="str">
        <f>'0'!$A$5</f>
        <v>………………</v>
      </c>
      <c r="B40" s="283">
        <f>'0'!$A$3</f>
        <v>45382</v>
      </c>
      <c r="C40" s="64" t="s">
        <v>2165</v>
      </c>
      <c r="D40" s="121" t="s">
        <v>1016</v>
      </c>
      <c r="E40" s="126" t="s">
        <v>1017</v>
      </c>
      <c r="F40" s="162" t="s">
        <v>1021</v>
      </c>
      <c r="G40" s="130" t="s">
        <v>54</v>
      </c>
      <c r="H40" s="111" t="str">
        <f>D40&amp;E40&amp;F40</f>
        <v>020300</v>
      </c>
      <c r="I40" s="207" t="str">
        <f>IF(I35=0,"",I30/I35/MONTH($B40))</f>
        <v/>
      </c>
      <c r="J40" s="34"/>
      <c r="K40" s="34"/>
      <c r="L40" s="34"/>
      <c r="M40" s="34"/>
      <c r="N40" s="34"/>
      <c r="O40" s="34"/>
      <c r="P40" s="34"/>
      <c r="Q40" s="34"/>
      <c r="R40" s="34"/>
      <c r="S40" s="34"/>
    </row>
    <row r="41" spans="1:19" ht="13.5" customHeight="1" x14ac:dyDescent="0.2">
      <c r="A41" s="284" t="str">
        <f>'0'!$A$5</f>
        <v>………………</v>
      </c>
      <c r="B41" s="283">
        <f>'0'!$A$3</f>
        <v>45382</v>
      </c>
      <c r="C41" s="64" t="s">
        <v>2165</v>
      </c>
      <c r="D41" s="121" t="s">
        <v>1016</v>
      </c>
      <c r="E41" s="126" t="s">
        <v>1017</v>
      </c>
      <c r="F41" s="160" t="s">
        <v>1015</v>
      </c>
      <c r="G41" s="132" t="s">
        <v>49</v>
      </c>
      <c r="H41" s="111" t="str">
        <f t="shared" si="0"/>
        <v>020301</v>
      </c>
      <c r="I41" s="207" t="str">
        <f t="shared" ref="I41:I44" si="1">IF(I36=0,"",I31/I36/MONTH($B41))</f>
        <v/>
      </c>
    </row>
    <row r="42" spans="1:19" ht="13.5" customHeight="1" x14ac:dyDescent="0.2">
      <c r="A42" s="284" t="str">
        <f>'0'!$A$5</f>
        <v>………………</v>
      </c>
      <c r="B42" s="283">
        <f>'0'!$A$3</f>
        <v>45382</v>
      </c>
      <c r="C42" s="64" t="s">
        <v>2165</v>
      </c>
      <c r="D42" s="121" t="s">
        <v>1016</v>
      </c>
      <c r="E42" s="126" t="s">
        <v>1017</v>
      </c>
      <c r="F42" s="160" t="s">
        <v>1016</v>
      </c>
      <c r="G42" s="132" t="s">
        <v>52</v>
      </c>
      <c r="H42" s="130" t="str">
        <f t="shared" si="0"/>
        <v>020302</v>
      </c>
      <c r="I42" s="207" t="str">
        <f t="shared" si="1"/>
        <v/>
      </c>
    </row>
    <row r="43" spans="1:19" ht="13.5" customHeight="1" x14ac:dyDescent="0.2">
      <c r="A43" s="284" t="str">
        <f>'0'!$A$5</f>
        <v>………………</v>
      </c>
      <c r="B43" s="283">
        <f>'0'!$A$3</f>
        <v>45382</v>
      </c>
      <c r="C43" s="64" t="s">
        <v>2165</v>
      </c>
      <c r="D43" s="121" t="s">
        <v>1016</v>
      </c>
      <c r="E43" s="126" t="s">
        <v>1017</v>
      </c>
      <c r="F43" s="160" t="s">
        <v>1018</v>
      </c>
      <c r="G43" s="132" t="s">
        <v>53</v>
      </c>
      <c r="H43" s="111" t="str">
        <f t="shared" si="0"/>
        <v>020304</v>
      </c>
      <c r="I43" s="207" t="str">
        <f t="shared" si="1"/>
        <v/>
      </c>
    </row>
    <row r="44" spans="1:19" ht="13.5" customHeight="1" x14ac:dyDescent="0.2">
      <c r="A44" s="284" t="str">
        <f>'0'!$A$5</f>
        <v>………………</v>
      </c>
      <c r="B44" s="283">
        <f>'0'!$A$3</f>
        <v>45382</v>
      </c>
      <c r="C44" s="64" t="s">
        <v>2165</v>
      </c>
      <c r="D44" s="121" t="s">
        <v>1016</v>
      </c>
      <c r="E44" s="126" t="s">
        <v>1017</v>
      </c>
      <c r="F44" s="160" t="s">
        <v>1017</v>
      </c>
      <c r="G44" s="131" t="s">
        <v>48</v>
      </c>
      <c r="H44" s="111" t="str">
        <f t="shared" ref="H44:H54" si="2">D44&amp;E44&amp;F44</f>
        <v>020303</v>
      </c>
      <c r="I44" s="207" t="str">
        <f t="shared" si="1"/>
        <v/>
      </c>
    </row>
    <row r="45" spans="1:19" ht="15" customHeight="1" x14ac:dyDescent="0.2">
      <c r="A45" s="284" t="str">
        <f>'0'!$A$5</f>
        <v>………………</v>
      </c>
      <c r="B45" s="283">
        <f>'0'!$A$3</f>
        <v>45382</v>
      </c>
      <c r="C45" s="64" t="s">
        <v>2165</v>
      </c>
      <c r="D45" s="89" t="s">
        <v>1017</v>
      </c>
      <c r="E45" s="127" t="s">
        <v>1021</v>
      </c>
      <c r="F45" s="161" t="s">
        <v>1021</v>
      </c>
      <c r="G45" s="125" t="s">
        <v>57</v>
      </c>
      <c r="H45" s="110" t="str">
        <f t="shared" si="2"/>
        <v>030000</v>
      </c>
      <c r="I45" s="94"/>
    </row>
    <row r="46" spans="1:19" ht="13.5" customHeight="1" x14ac:dyDescent="0.2">
      <c r="A46" s="284" t="str">
        <f>'0'!$A$5</f>
        <v>………………</v>
      </c>
      <c r="B46" s="283">
        <f>'0'!$A$3</f>
        <v>45382</v>
      </c>
      <c r="C46" s="64" t="s">
        <v>2165</v>
      </c>
      <c r="D46" s="124" t="s">
        <v>1017</v>
      </c>
      <c r="E46" s="51" t="s">
        <v>1015</v>
      </c>
      <c r="F46" s="163" t="s">
        <v>1021</v>
      </c>
      <c r="G46" s="130" t="s">
        <v>51</v>
      </c>
      <c r="H46" s="130" t="str">
        <f t="shared" si="2"/>
        <v>030100</v>
      </c>
      <c r="I46" s="247">
        <v>0</v>
      </c>
    </row>
    <row r="47" spans="1:19" ht="13.5" customHeight="1" x14ac:dyDescent="0.2">
      <c r="A47" s="284" t="str">
        <f>'0'!$A$5</f>
        <v>………………</v>
      </c>
      <c r="B47" s="283">
        <f>'0'!$A$3</f>
        <v>45382</v>
      </c>
      <c r="C47" s="64" t="s">
        <v>2165</v>
      </c>
      <c r="D47" s="124" t="s">
        <v>1017</v>
      </c>
      <c r="E47" s="51" t="s">
        <v>1016</v>
      </c>
      <c r="F47" s="163" t="s">
        <v>1021</v>
      </c>
      <c r="G47" s="130" t="s">
        <v>56</v>
      </c>
      <c r="H47" s="130" t="str">
        <f t="shared" si="2"/>
        <v>030200</v>
      </c>
      <c r="I47" s="247">
        <v>0</v>
      </c>
    </row>
    <row r="48" spans="1:19" ht="13.5" customHeight="1" x14ac:dyDescent="0.2">
      <c r="A48" s="284" t="str">
        <f>'0'!$A$5</f>
        <v>………………</v>
      </c>
      <c r="B48" s="283">
        <f>'0'!$A$3</f>
        <v>45382</v>
      </c>
      <c r="C48" s="64" t="s">
        <v>2165</v>
      </c>
      <c r="D48" s="122" t="s">
        <v>1017</v>
      </c>
      <c r="E48" s="52" t="s">
        <v>1017</v>
      </c>
      <c r="F48" s="164" t="s">
        <v>1021</v>
      </c>
      <c r="G48" s="113" t="s">
        <v>54</v>
      </c>
      <c r="H48" s="113" t="str">
        <f t="shared" si="2"/>
        <v>030300</v>
      </c>
      <c r="I48" s="96" t="str">
        <f>IF(I47=0,"",I46/I47/MONTH($B48))</f>
        <v/>
      </c>
    </row>
    <row r="49" spans="1:9" ht="16.899999999999999" customHeight="1" x14ac:dyDescent="0.2">
      <c r="A49" s="284" t="str">
        <f>'0'!$A$5</f>
        <v>………………</v>
      </c>
      <c r="B49" s="283">
        <f>'0'!$A$3</f>
        <v>45382</v>
      </c>
      <c r="C49" s="64" t="s">
        <v>2165</v>
      </c>
      <c r="D49" s="65" t="s">
        <v>1018</v>
      </c>
      <c r="E49" s="66" t="s">
        <v>1021</v>
      </c>
      <c r="F49" s="219" t="s">
        <v>1021</v>
      </c>
      <c r="G49" s="110" t="s">
        <v>2138</v>
      </c>
      <c r="H49" s="110" t="str">
        <f t="shared" si="2"/>
        <v>040000</v>
      </c>
      <c r="I49" s="211">
        <f>'04'!I36</f>
        <v>0</v>
      </c>
    </row>
    <row r="50" spans="1:9" ht="13.9" customHeight="1" x14ac:dyDescent="0.2">
      <c r="A50" s="284" t="str">
        <f>'0'!$A$5</f>
        <v>………………</v>
      </c>
      <c r="B50" s="283">
        <f>'0'!$A$3</f>
        <v>45382</v>
      </c>
      <c r="C50" s="64" t="s">
        <v>2165</v>
      </c>
      <c r="D50" s="220" t="s">
        <v>1018</v>
      </c>
      <c r="E50" s="221" t="s">
        <v>1015</v>
      </c>
      <c r="F50" s="222" t="s">
        <v>1021</v>
      </c>
      <c r="G50" s="223" t="s">
        <v>2139</v>
      </c>
      <c r="H50" s="224" t="str">
        <f t="shared" si="2"/>
        <v>040100</v>
      </c>
      <c r="I50" s="248">
        <v>0</v>
      </c>
    </row>
    <row r="51" spans="1:9" ht="13.5" customHeight="1" x14ac:dyDescent="0.2">
      <c r="A51" s="284" t="str">
        <f>'0'!$A$5</f>
        <v>………………</v>
      </c>
      <c r="B51" s="283">
        <f>'0'!$A$3</f>
        <v>45382</v>
      </c>
      <c r="C51" s="64" t="s">
        <v>2165</v>
      </c>
      <c r="D51" s="225" t="s">
        <v>1018</v>
      </c>
      <c r="E51" s="226" t="s">
        <v>1016</v>
      </c>
      <c r="F51" s="227" t="s">
        <v>1021</v>
      </c>
      <c r="G51" s="228" t="s">
        <v>2133</v>
      </c>
      <c r="H51" s="229" t="str">
        <f t="shared" si="2"/>
        <v>040200</v>
      </c>
      <c r="I51" s="208" t="str">
        <f>IF('04'!I23=0,"",(I49/'04'!I23))</f>
        <v/>
      </c>
    </row>
    <row r="52" spans="1:9" x14ac:dyDescent="0.2">
      <c r="A52" s="284" t="str">
        <f>'0'!$A$5</f>
        <v>………………</v>
      </c>
      <c r="B52" s="283">
        <f>'0'!$A$3</f>
        <v>45382</v>
      </c>
      <c r="C52" s="64" t="s">
        <v>2165</v>
      </c>
      <c r="D52" s="225" t="s">
        <v>1018</v>
      </c>
      <c r="E52" s="226" t="s">
        <v>1017</v>
      </c>
      <c r="F52" s="227" t="s">
        <v>1021</v>
      </c>
      <c r="G52" s="228" t="s">
        <v>2134</v>
      </c>
      <c r="H52" s="229" t="str">
        <f t="shared" si="2"/>
        <v>040300</v>
      </c>
      <c r="I52" s="208" t="str">
        <f>IF(I49=0,"",(I50/I49))</f>
        <v/>
      </c>
    </row>
    <row r="53" spans="1:9" x14ac:dyDescent="0.2">
      <c r="A53" s="284" t="str">
        <f>'0'!$A$5</f>
        <v>………………</v>
      </c>
      <c r="B53" s="283">
        <f>'0'!$A$3</f>
        <v>45382</v>
      </c>
      <c r="C53" s="64" t="s">
        <v>2165</v>
      </c>
      <c r="D53" s="225" t="s">
        <v>1018</v>
      </c>
      <c r="E53" s="226" t="s">
        <v>1018</v>
      </c>
      <c r="F53" s="227" t="s">
        <v>1021</v>
      </c>
      <c r="G53" s="228" t="s">
        <v>2136</v>
      </c>
      <c r="H53" s="229" t="str">
        <f t="shared" si="2"/>
        <v>040400</v>
      </c>
      <c r="I53" s="209" t="str">
        <f>IF(I18=0,"",'04'!I10/I18/MONTH($B53))</f>
        <v/>
      </c>
    </row>
    <row r="54" spans="1:9" x14ac:dyDescent="0.2">
      <c r="A54" s="284" t="str">
        <f>'0'!$A$5</f>
        <v>………………</v>
      </c>
      <c r="B54" s="283">
        <f>'0'!$A$3</f>
        <v>45382</v>
      </c>
      <c r="C54" s="64" t="s">
        <v>2165</v>
      </c>
      <c r="D54" s="230" t="s">
        <v>1018</v>
      </c>
      <c r="E54" s="231" t="s">
        <v>1019</v>
      </c>
      <c r="F54" s="232" t="s">
        <v>1021</v>
      </c>
      <c r="G54" s="233" t="s">
        <v>2137</v>
      </c>
      <c r="H54" s="234" t="str">
        <f t="shared" si="2"/>
        <v>040500</v>
      </c>
      <c r="I54" s="210" t="str">
        <f>IF(I19=0,"",'04'!I10/I19/MONTH($B54))</f>
        <v/>
      </c>
    </row>
  </sheetData>
  <sheetProtection password="CC28" sheet="1" autoFilter="0"/>
  <mergeCells count="1">
    <mergeCell ref="D1:G1"/>
  </mergeCells>
  <printOptions horizontalCentered="1"/>
  <pageMargins left="0.19685039370078741" right="0.19685039370078741" top="0.59055118110236227" bottom="0.19685039370078741" header="0" footer="0"/>
  <pageSetup paperSize="9" scale="95" orientation="portrait" r:id="rId1"/>
  <colBreaks count="1" manualBreakCount="1">
    <brk id="9" max="1048575" man="1"/>
  </colBreaks>
  <ignoredErrors>
    <ignoredError sqref="I6:I1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8">
    <pageSetUpPr fitToPage="1"/>
  </sheetPr>
  <dimension ref="A1:P54"/>
  <sheetViews>
    <sheetView showGridLines="0" topLeftCell="G1" zoomScaleNormal="100" zoomScaleSheetLayoutView="100" workbookViewId="0">
      <selection activeCell="D1" sqref="D1:G1"/>
    </sheetView>
  </sheetViews>
  <sheetFormatPr defaultColWidth="9.140625" defaultRowHeight="12.75" x14ac:dyDescent="0.2"/>
  <cols>
    <col min="1" max="1" width="11.28515625" style="284" hidden="1" customWidth="1"/>
    <col min="2" max="3" width="7.85546875" style="64" hidden="1" customWidth="1"/>
    <col min="4" max="5" width="7.7109375" style="47" hidden="1" customWidth="1"/>
    <col min="6" max="6" width="3.85546875" style="47" hidden="1" customWidth="1"/>
    <col min="7" max="7" width="78.42578125" style="11" customWidth="1"/>
    <col min="8" max="8" width="9" style="11" customWidth="1"/>
    <col min="9" max="9" width="14.85546875" style="39" customWidth="1"/>
    <col min="10" max="10" width="9" style="39" customWidth="1"/>
    <col min="11" max="16384" width="9.140625" style="1"/>
  </cols>
  <sheetData>
    <row r="1" spans="1:9" ht="45" customHeight="1" x14ac:dyDescent="0.2">
      <c r="D1" s="364" t="str">
        <f>"Т04 МЕДИКОСТАТИСТИЧЕСКИ И ФИНАНСОВИ ПОКАЗАТЕЛИ ЗА ДЕЙНОСТТА НА СТАЦИОНАРА НА "&amp;'0'!$A$7&amp;" ОТ "&amp;TEXT(DATE(YEAR(B3),1,1),"DD-MM-YYYY")&amp;" ДО "&amp;TEXT(B4,"DD-MM-YYYY")</f>
        <v>Т04 МЕДИКОСТАТИСТИЧЕСКИ И ФИНАНСОВИ ПОКАЗАТЕЛИ ЗА ДЕЙНОСТТА НА СТАЦИОНАРА НА Лечебно заведение ОТ 01-01-2024 ДО 31-03-2024</v>
      </c>
      <c r="E1" s="365"/>
      <c r="F1" s="365"/>
      <c r="G1" s="365"/>
      <c r="H1" s="97" t="s">
        <v>1055</v>
      </c>
      <c r="I1" s="98" t="s">
        <v>2004</v>
      </c>
    </row>
    <row r="2" spans="1:9" ht="18" hidden="1" customHeight="1" x14ac:dyDescent="0.2">
      <c r="C2" s="283">
        <v>2019</v>
      </c>
      <c r="D2" s="35"/>
      <c r="E2" s="36"/>
      <c r="F2" s="99"/>
      <c r="G2" s="84"/>
      <c r="H2" s="37"/>
      <c r="I2" s="38"/>
    </row>
    <row r="3" spans="1:9" ht="18" hidden="1" customHeight="1" x14ac:dyDescent="0.2">
      <c r="A3" s="284" t="str">
        <f>'0'!$A$5</f>
        <v>………………</v>
      </c>
      <c r="B3" s="283">
        <f>'0'!$A$3</f>
        <v>45382</v>
      </c>
      <c r="C3" s="64" t="s">
        <v>2164</v>
      </c>
      <c r="D3" s="100"/>
      <c r="E3" s="40"/>
      <c r="F3" s="36"/>
      <c r="G3" s="101"/>
      <c r="H3" s="102"/>
      <c r="I3" s="103"/>
    </row>
    <row r="4" spans="1:9" ht="15" customHeight="1" x14ac:dyDescent="0.25">
      <c r="A4" s="284" t="str">
        <f>'0'!$A$5</f>
        <v>………………</v>
      </c>
      <c r="B4" s="283">
        <f>'0'!$A$3</f>
        <v>45382</v>
      </c>
      <c r="C4" s="64" t="s">
        <v>2164</v>
      </c>
      <c r="D4" s="135"/>
      <c r="E4" s="136"/>
      <c r="F4" s="137"/>
      <c r="G4" s="104" t="s">
        <v>1997</v>
      </c>
      <c r="H4" s="114"/>
      <c r="I4" s="105"/>
    </row>
    <row r="5" spans="1:9" ht="13.5" customHeight="1" x14ac:dyDescent="0.2">
      <c r="A5" s="284" t="str">
        <f>'0'!$A$5</f>
        <v>………………</v>
      </c>
      <c r="B5" s="283">
        <f>'0'!$A$3</f>
        <v>45382</v>
      </c>
      <c r="C5" s="64" t="s">
        <v>2164</v>
      </c>
      <c r="D5" s="81" t="s">
        <v>1015</v>
      </c>
      <c r="E5" s="71" t="s">
        <v>1015</v>
      </c>
      <c r="F5" s="138" t="s">
        <v>1021</v>
      </c>
      <c r="G5" s="328" t="s">
        <v>159</v>
      </c>
      <c r="H5" s="321" t="str">
        <f t="shared" ref="H5:H19" si="0">D5&amp;E5&amp;F5</f>
        <v>010100</v>
      </c>
      <c r="I5" s="329">
        <v>0</v>
      </c>
    </row>
    <row r="6" spans="1:9" ht="13.5" customHeight="1" x14ac:dyDescent="0.2">
      <c r="A6" s="284" t="str">
        <f>'0'!$A$5</f>
        <v>………………</v>
      </c>
      <c r="B6" s="283">
        <f>'0'!$A$3</f>
        <v>45382</v>
      </c>
      <c r="C6" s="64" t="s">
        <v>2164</v>
      </c>
      <c r="D6" s="106" t="s">
        <v>1015</v>
      </c>
      <c r="E6" s="42" t="s">
        <v>1015</v>
      </c>
      <c r="F6" s="139" t="s">
        <v>1022</v>
      </c>
      <c r="G6" s="330" t="s">
        <v>1070</v>
      </c>
      <c r="H6" s="331" t="str">
        <f t="shared" si="0"/>
        <v>01011</v>
      </c>
      <c r="I6" s="315">
        <v>0</v>
      </c>
    </row>
    <row r="7" spans="1:9" ht="13.5" customHeight="1" x14ac:dyDescent="0.2">
      <c r="A7" s="284" t="str">
        <f>'0'!$A$5</f>
        <v>………………</v>
      </c>
      <c r="B7" s="283">
        <f>'0'!$A$3</f>
        <v>45382</v>
      </c>
      <c r="C7" s="64" t="s">
        <v>2164</v>
      </c>
      <c r="D7" s="81" t="s">
        <v>1015</v>
      </c>
      <c r="E7" s="71" t="s">
        <v>1016</v>
      </c>
      <c r="F7" s="138" t="s">
        <v>1021</v>
      </c>
      <c r="G7" s="332" t="s">
        <v>152</v>
      </c>
      <c r="H7" s="331" t="str">
        <f t="shared" si="0"/>
        <v>010200</v>
      </c>
      <c r="I7" s="315">
        <v>0</v>
      </c>
    </row>
    <row r="8" spans="1:9" ht="13.5" customHeight="1" x14ac:dyDescent="0.2">
      <c r="A8" s="284" t="str">
        <f>'0'!$A$5</f>
        <v>………………</v>
      </c>
      <c r="B8" s="283">
        <f>'0'!$A$3</f>
        <v>45382</v>
      </c>
      <c r="C8" s="64" t="s">
        <v>2164</v>
      </c>
      <c r="D8" s="106" t="s">
        <v>1015</v>
      </c>
      <c r="E8" s="134" t="s">
        <v>1016</v>
      </c>
      <c r="F8" s="139" t="s">
        <v>1022</v>
      </c>
      <c r="G8" s="330" t="s">
        <v>1070</v>
      </c>
      <c r="H8" s="331" t="str">
        <f t="shared" si="0"/>
        <v>01021</v>
      </c>
      <c r="I8" s="315">
        <v>0</v>
      </c>
    </row>
    <row r="9" spans="1:9" ht="13.5" customHeight="1" x14ac:dyDescent="0.2">
      <c r="A9" s="284" t="str">
        <f>'0'!$A$5</f>
        <v>………………</v>
      </c>
      <c r="B9" s="283">
        <f>'0'!$A$3</f>
        <v>45382</v>
      </c>
      <c r="C9" s="64" t="s">
        <v>2164</v>
      </c>
      <c r="D9" s="237" t="s">
        <v>1015</v>
      </c>
      <c r="E9" s="238" t="s">
        <v>1017</v>
      </c>
      <c r="F9" s="239" t="s">
        <v>1021</v>
      </c>
      <c r="G9" s="333" t="s">
        <v>160</v>
      </c>
      <c r="H9" s="331" t="str">
        <f t="shared" si="0"/>
        <v>010300</v>
      </c>
      <c r="I9" s="315">
        <v>0</v>
      </c>
    </row>
    <row r="10" spans="1:9" s="39" customFormat="1" ht="13.5" customHeight="1" x14ac:dyDescent="0.2">
      <c r="A10" s="284" t="str">
        <f>'0'!$A$5</f>
        <v>………………</v>
      </c>
      <c r="B10" s="283">
        <f>'0'!$A$3</f>
        <v>45382</v>
      </c>
      <c r="C10" s="64" t="s">
        <v>2164</v>
      </c>
      <c r="D10" s="237" t="s">
        <v>1015</v>
      </c>
      <c r="E10" s="238" t="s">
        <v>1018</v>
      </c>
      <c r="F10" s="239" t="s">
        <v>1021</v>
      </c>
      <c r="G10" s="333" t="s">
        <v>153</v>
      </c>
      <c r="H10" s="331" t="str">
        <f t="shared" si="0"/>
        <v>010400</v>
      </c>
      <c r="I10" s="315">
        <v>0</v>
      </c>
    </row>
    <row r="11" spans="1:9" s="39" customFormat="1" ht="13.5" customHeight="1" x14ac:dyDescent="0.2">
      <c r="A11" s="284" t="str">
        <f>'0'!$A$5</f>
        <v>………………</v>
      </c>
      <c r="B11" s="283">
        <f>'0'!$A$3</f>
        <v>45382</v>
      </c>
      <c r="C11" s="64" t="s">
        <v>2164</v>
      </c>
      <c r="D11" s="237" t="s">
        <v>1015</v>
      </c>
      <c r="E11" s="238" t="s">
        <v>1018</v>
      </c>
      <c r="F11" s="239" t="s">
        <v>1022</v>
      </c>
      <c r="G11" s="334" t="s">
        <v>2131</v>
      </c>
      <c r="H11" s="111" t="s">
        <v>2132</v>
      </c>
      <c r="I11" s="315">
        <v>0</v>
      </c>
    </row>
    <row r="12" spans="1:9" s="39" customFormat="1" ht="13.5" customHeight="1" x14ac:dyDescent="0.2">
      <c r="A12" s="284" t="str">
        <f>'0'!$A$5</f>
        <v>………………</v>
      </c>
      <c r="B12" s="283">
        <f>'0'!$A$3</f>
        <v>45382</v>
      </c>
      <c r="C12" s="64" t="s">
        <v>2164</v>
      </c>
      <c r="D12" s="237" t="s">
        <v>1015</v>
      </c>
      <c r="E12" s="238" t="s">
        <v>1018</v>
      </c>
      <c r="F12" s="239" t="s">
        <v>1015</v>
      </c>
      <c r="G12" s="333" t="s">
        <v>1867</v>
      </c>
      <c r="H12" s="331" t="str">
        <f t="shared" si="0"/>
        <v>010401</v>
      </c>
      <c r="I12" s="315">
        <v>0</v>
      </c>
    </row>
    <row r="13" spans="1:9" s="39" customFormat="1" ht="13.5" customHeight="1" x14ac:dyDescent="0.2">
      <c r="A13" s="284" t="str">
        <f>'0'!$A$5</f>
        <v>………………</v>
      </c>
      <c r="B13" s="283">
        <f>'0'!$A$3</f>
        <v>45382</v>
      </c>
      <c r="C13" s="64" t="s">
        <v>2164</v>
      </c>
      <c r="D13" s="237" t="s">
        <v>1015</v>
      </c>
      <c r="E13" s="238" t="s">
        <v>1019</v>
      </c>
      <c r="F13" s="239" t="s">
        <v>1021</v>
      </c>
      <c r="G13" s="333" t="s">
        <v>1069</v>
      </c>
      <c r="H13" s="331" t="str">
        <f t="shared" si="0"/>
        <v>010500</v>
      </c>
      <c r="I13" s="315">
        <v>0</v>
      </c>
    </row>
    <row r="14" spans="1:9" s="39" customFormat="1" ht="13.5" customHeight="1" x14ac:dyDescent="0.2">
      <c r="A14" s="284" t="str">
        <f>'0'!$A$5</f>
        <v>………………</v>
      </c>
      <c r="B14" s="283">
        <f>'0'!$A$3</f>
        <v>45382</v>
      </c>
      <c r="C14" s="64" t="s">
        <v>2164</v>
      </c>
      <c r="D14" s="237" t="s">
        <v>1015</v>
      </c>
      <c r="E14" s="238" t="s">
        <v>1020</v>
      </c>
      <c r="F14" s="239" t="s">
        <v>1021</v>
      </c>
      <c r="G14" s="333" t="s">
        <v>2005</v>
      </c>
      <c r="H14" s="331" t="str">
        <f t="shared" si="0"/>
        <v>010600</v>
      </c>
      <c r="I14" s="315">
        <v>0</v>
      </c>
    </row>
    <row r="15" spans="1:9" s="39" customFormat="1" ht="13.5" customHeight="1" x14ac:dyDescent="0.2">
      <c r="A15" s="284" t="str">
        <f>'0'!$A$5</f>
        <v>………………</v>
      </c>
      <c r="B15" s="283">
        <f>'0'!$A$3</f>
        <v>45382</v>
      </c>
      <c r="C15" s="64" t="s">
        <v>2164</v>
      </c>
      <c r="D15" s="237" t="s">
        <v>1015</v>
      </c>
      <c r="E15" s="238" t="s">
        <v>1023</v>
      </c>
      <c r="F15" s="239" t="s">
        <v>1021</v>
      </c>
      <c r="G15" s="333" t="s">
        <v>2003</v>
      </c>
      <c r="H15" s="331" t="str">
        <f t="shared" si="0"/>
        <v>010700</v>
      </c>
      <c r="I15" s="335" t="str">
        <f>IF(I10=0,"-",I9/I10)</f>
        <v>-</v>
      </c>
    </row>
    <row r="16" spans="1:9" s="39" customFormat="1" ht="13.5" customHeight="1" x14ac:dyDescent="0.2">
      <c r="A16" s="284" t="str">
        <f>'0'!$A$5</f>
        <v>………………</v>
      </c>
      <c r="B16" s="283">
        <f>'0'!$A$3</f>
        <v>45382</v>
      </c>
      <c r="C16" s="64" t="s">
        <v>2164</v>
      </c>
      <c r="D16" s="237" t="s">
        <v>1015</v>
      </c>
      <c r="E16" s="238" t="s">
        <v>1024</v>
      </c>
      <c r="F16" s="239" t="s">
        <v>1021</v>
      </c>
      <c r="G16" s="333" t="s">
        <v>154</v>
      </c>
      <c r="H16" s="331" t="str">
        <f t="shared" si="0"/>
        <v>010800</v>
      </c>
      <c r="I16" s="335" t="str">
        <f>IF(I9=0,"-",I9/I7)</f>
        <v>-</v>
      </c>
    </row>
    <row r="17" spans="1:11" s="39" customFormat="1" ht="13.5" customHeight="1" x14ac:dyDescent="0.2">
      <c r="A17" s="284" t="str">
        <f>'0'!$A$5</f>
        <v>………………</v>
      </c>
      <c r="B17" s="283">
        <f>'0'!$A$3</f>
        <v>45382</v>
      </c>
      <c r="C17" s="64" t="s">
        <v>2164</v>
      </c>
      <c r="D17" s="237" t="s">
        <v>1015</v>
      </c>
      <c r="E17" s="238" t="s">
        <v>1025</v>
      </c>
      <c r="F17" s="239" t="s">
        <v>1021</v>
      </c>
      <c r="G17" s="333" t="s">
        <v>161</v>
      </c>
      <c r="H17" s="331" t="str">
        <f t="shared" si="0"/>
        <v>010900</v>
      </c>
      <c r="I17" s="336" t="str">
        <f>IF(I9=0,"-",I9/((B3-DATE(YEAR(B3),1,1))*I7))</f>
        <v>-</v>
      </c>
    </row>
    <row r="18" spans="1:11" s="39" customFormat="1" ht="13.5" customHeight="1" x14ac:dyDescent="0.2">
      <c r="A18" s="284" t="str">
        <f>'0'!$A$5</f>
        <v>………………</v>
      </c>
      <c r="B18" s="283">
        <f>'0'!$A$3</f>
        <v>45382</v>
      </c>
      <c r="C18" s="64" t="s">
        <v>2164</v>
      </c>
      <c r="D18" s="237" t="s">
        <v>1015</v>
      </c>
      <c r="E18" s="238" t="s">
        <v>1026</v>
      </c>
      <c r="F18" s="239" t="s">
        <v>1021</v>
      </c>
      <c r="G18" s="333" t="s">
        <v>155</v>
      </c>
      <c r="H18" s="331" t="str">
        <f t="shared" si="0"/>
        <v>011000</v>
      </c>
      <c r="I18" s="335" t="str">
        <f>IF(I7=0,"-",I10/I7)</f>
        <v>-</v>
      </c>
    </row>
    <row r="19" spans="1:11" s="39" customFormat="1" ht="13.5" customHeight="1" x14ac:dyDescent="0.2">
      <c r="A19" s="284" t="str">
        <f>'0'!$A$5</f>
        <v>………………</v>
      </c>
      <c r="B19" s="283">
        <f>'0'!$A$3</f>
        <v>45382</v>
      </c>
      <c r="C19" s="64" t="s">
        <v>2164</v>
      </c>
      <c r="D19" s="237" t="s">
        <v>1015</v>
      </c>
      <c r="E19" s="238" t="s">
        <v>1027</v>
      </c>
      <c r="F19" s="239" t="s">
        <v>1021</v>
      </c>
      <c r="G19" s="337" t="s">
        <v>1988</v>
      </c>
      <c r="H19" s="325" t="str">
        <f t="shared" si="0"/>
        <v>011300</v>
      </c>
      <c r="I19" s="338" t="str">
        <f>IF(I10=0,"-",I14/I10)</f>
        <v>-</v>
      </c>
    </row>
    <row r="20" spans="1:11" ht="15" customHeight="1" x14ac:dyDescent="0.25">
      <c r="A20" s="284" t="str">
        <f>'0'!$A$5</f>
        <v>………………</v>
      </c>
      <c r="B20" s="283">
        <f>'0'!$A$3</f>
        <v>45382</v>
      </c>
      <c r="C20" s="64" t="s">
        <v>2164</v>
      </c>
      <c r="D20" s="240"/>
      <c r="E20" s="238"/>
      <c r="F20" s="239"/>
      <c r="G20" s="241" t="s">
        <v>1986</v>
      </c>
      <c r="H20" s="235"/>
      <c r="I20" s="107"/>
    </row>
    <row r="21" spans="1:11" ht="15" customHeight="1" x14ac:dyDescent="0.2">
      <c r="A21" s="284" t="str">
        <f>'0'!$A$5</f>
        <v>………………</v>
      </c>
      <c r="B21" s="283">
        <f>'0'!$A$3</f>
        <v>45382</v>
      </c>
      <c r="C21" s="64" t="s">
        <v>2164</v>
      </c>
      <c r="D21" s="237" t="s">
        <v>1016</v>
      </c>
      <c r="E21" s="238" t="s">
        <v>1015</v>
      </c>
      <c r="F21" s="239" t="s">
        <v>1021</v>
      </c>
      <c r="G21" s="236" t="s">
        <v>1999</v>
      </c>
      <c r="H21" s="150" t="str">
        <f t="shared" ref="H21:H49" si="1">D21&amp;E21&amp;F21</f>
        <v>020100</v>
      </c>
      <c r="I21" s="105">
        <f>SUM(I23:I28,I30:I34)</f>
        <v>0</v>
      </c>
      <c r="K21" s="39"/>
    </row>
    <row r="22" spans="1:11" s="39" customFormat="1" ht="13.5" customHeight="1" x14ac:dyDescent="0.2">
      <c r="A22" s="284" t="str">
        <f>'0'!$A$5</f>
        <v>………………</v>
      </c>
      <c r="B22" s="283">
        <f>'0'!$A$3</f>
        <v>45382</v>
      </c>
      <c r="C22" s="64" t="s">
        <v>2164</v>
      </c>
      <c r="D22" s="237" t="s">
        <v>1016</v>
      </c>
      <c r="E22" s="238" t="s">
        <v>1015</v>
      </c>
      <c r="F22" s="239" t="s">
        <v>1015</v>
      </c>
      <c r="G22" s="339" t="s">
        <v>2157</v>
      </c>
      <c r="H22" s="321" t="str">
        <f t="shared" si="1"/>
        <v>020101</v>
      </c>
      <c r="I22" s="340">
        <f>SUM(I23:I27)</f>
        <v>0</v>
      </c>
    </row>
    <row r="23" spans="1:11" s="39" customFormat="1" ht="13.5" customHeight="1" x14ac:dyDescent="0.2">
      <c r="A23" s="284" t="str">
        <f>'0'!$A$5</f>
        <v>………………</v>
      </c>
      <c r="B23" s="283">
        <f>'0'!$A$3</f>
        <v>45382</v>
      </c>
      <c r="C23" s="64" t="s">
        <v>2164</v>
      </c>
      <c r="D23" s="237" t="s">
        <v>1016</v>
      </c>
      <c r="E23" s="238" t="s">
        <v>1015</v>
      </c>
      <c r="F23" s="239" t="s">
        <v>1022</v>
      </c>
      <c r="G23" s="334" t="s">
        <v>2153</v>
      </c>
      <c r="H23" s="111" t="str">
        <f t="shared" si="1"/>
        <v>02011</v>
      </c>
      <c r="I23" s="315">
        <v>0</v>
      </c>
    </row>
    <row r="24" spans="1:11" s="39" customFormat="1" ht="13.5" customHeight="1" x14ac:dyDescent="0.2">
      <c r="A24" s="284" t="str">
        <f>'0'!$A$5</f>
        <v>………………</v>
      </c>
      <c r="B24" s="283">
        <f>'0'!$A$3</f>
        <v>45382</v>
      </c>
      <c r="C24" s="64" t="s">
        <v>2164</v>
      </c>
      <c r="D24" s="237" t="s">
        <v>1016</v>
      </c>
      <c r="E24" s="238" t="s">
        <v>1015</v>
      </c>
      <c r="F24" s="239" t="s">
        <v>2140</v>
      </c>
      <c r="G24" s="334" t="s">
        <v>2154</v>
      </c>
      <c r="H24" s="111" t="str">
        <f t="shared" si="1"/>
        <v>02012</v>
      </c>
      <c r="I24" s="315">
        <v>0</v>
      </c>
    </row>
    <row r="25" spans="1:11" s="39" customFormat="1" ht="13.5" customHeight="1" x14ac:dyDescent="0.2">
      <c r="A25" s="284" t="str">
        <f>'0'!$A$5</f>
        <v>………………</v>
      </c>
      <c r="B25" s="283">
        <f>'0'!$A$3</f>
        <v>45382</v>
      </c>
      <c r="C25" s="64" t="s">
        <v>2164</v>
      </c>
      <c r="D25" s="237" t="s">
        <v>1016</v>
      </c>
      <c r="E25" s="238" t="s">
        <v>1015</v>
      </c>
      <c r="F25" s="239" t="s">
        <v>2141</v>
      </c>
      <c r="G25" s="334" t="s">
        <v>2155</v>
      </c>
      <c r="H25" s="111" t="str">
        <f t="shared" si="1"/>
        <v>02013</v>
      </c>
      <c r="I25" s="315">
        <v>0</v>
      </c>
    </row>
    <row r="26" spans="1:11" s="39" customFormat="1" ht="13.5" customHeight="1" x14ac:dyDescent="0.2">
      <c r="A26" s="284" t="str">
        <f>'0'!$A$5</f>
        <v>………………</v>
      </c>
      <c r="B26" s="283">
        <f>'0'!$A$3</f>
        <v>45382</v>
      </c>
      <c r="C26" s="64" t="s">
        <v>2164</v>
      </c>
      <c r="D26" s="237" t="s">
        <v>1016</v>
      </c>
      <c r="E26" s="238" t="s">
        <v>1015</v>
      </c>
      <c r="F26" s="239" t="s">
        <v>2142</v>
      </c>
      <c r="G26" s="334" t="s">
        <v>2156</v>
      </c>
      <c r="H26" s="111" t="str">
        <f t="shared" si="1"/>
        <v>02014</v>
      </c>
      <c r="I26" s="315">
        <v>0</v>
      </c>
      <c r="J26" s="250" t="s">
        <v>2179</v>
      </c>
    </row>
    <row r="27" spans="1:11" s="261" customFormat="1" ht="13.5" customHeight="1" x14ac:dyDescent="0.2">
      <c r="A27" s="284" t="str">
        <f>'0'!$A$5</f>
        <v>………………</v>
      </c>
      <c r="B27" s="283">
        <f>'0'!$A$3</f>
        <v>45382</v>
      </c>
      <c r="C27" s="64" t="s">
        <v>2164</v>
      </c>
      <c r="D27" s="258" t="s">
        <v>1016</v>
      </c>
      <c r="E27" s="259" t="s">
        <v>1015</v>
      </c>
      <c r="F27" s="260" t="s">
        <v>2143</v>
      </c>
      <c r="G27" s="334" t="s">
        <v>2149</v>
      </c>
      <c r="H27" s="111" t="str">
        <f t="shared" si="1"/>
        <v>02015</v>
      </c>
      <c r="I27" s="315">
        <v>0</v>
      </c>
      <c r="J27" s="250" t="s">
        <v>2180</v>
      </c>
    </row>
    <row r="28" spans="1:11" s="39" customFormat="1" ht="13.5" customHeight="1" x14ac:dyDescent="0.2">
      <c r="A28" s="284" t="str">
        <f>'0'!$A$5</f>
        <v>………………</v>
      </c>
      <c r="B28" s="283">
        <f>'0'!$A$3</f>
        <v>45382</v>
      </c>
      <c r="C28" s="64" t="s">
        <v>2164</v>
      </c>
      <c r="D28" s="237" t="s">
        <v>1016</v>
      </c>
      <c r="E28" s="238" t="s">
        <v>1015</v>
      </c>
      <c r="F28" s="239" t="s">
        <v>1016</v>
      </c>
      <c r="G28" s="333" t="s">
        <v>1990</v>
      </c>
      <c r="H28" s="331" t="str">
        <f t="shared" si="1"/>
        <v>020102</v>
      </c>
      <c r="I28" s="315">
        <v>0</v>
      </c>
      <c r="J28" s="249"/>
    </row>
    <row r="29" spans="1:11" s="39" customFormat="1" ht="13.5" customHeight="1" x14ac:dyDescent="0.2">
      <c r="A29" s="284" t="str">
        <f>'0'!$A$5</f>
        <v>………………</v>
      </c>
      <c r="B29" s="283">
        <f>'0'!$A$3</f>
        <v>45382</v>
      </c>
      <c r="C29" s="64" t="s">
        <v>2164</v>
      </c>
      <c r="D29" s="237" t="s">
        <v>1016</v>
      </c>
      <c r="E29" s="238" t="s">
        <v>1015</v>
      </c>
      <c r="F29" s="239" t="s">
        <v>2011</v>
      </c>
      <c r="G29" s="333" t="s">
        <v>2008</v>
      </c>
      <c r="H29" s="111" t="str">
        <f t="shared" si="1"/>
        <v>02010</v>
      </c>
      <c r="I29" s="315">
        <v>0</v>
      </c>
      <c r="J29" s="249"/>
    </row>
    <row r="30" spans="1:11" s="39" customFormat="1" ht="13.5" customHeight="1" x14ac:dyDescent="0.2">
      <c r="A30" s="284" t="str">
        <f>'0'!$A$5</f>
        <v>………………</v>
      </c>
      <c r="B30" s="283">
        <f>'0'!$A$3</f>
        <v>45382</v>
      </c>
      <c r="C30" s="64" t="s">
        <v>2164</v>
      </c>
      <c r="D30" s="237" t="s">
        <v>1016</v>
      </c>
      <c r="E30" s="238" t="s">
        <v>1015</v>
      </c>
      <c r="F30" s="239" t="s">
        <v>1017</v>
      </c>
      <c r="G30" s="333" t="s">
        <v>1989</v>
      </c>
      <c r="H30" s="331" t="str">
        <f t="shared" si="1"/>
        <v>020103</v>
      </c>
      <c r="I30" s="315">
        <v>0</v>
      </c>
      <c r="J30" s="249"/>
    </row>
    <row r="31" spans="1:11" s="39" customFormat="1" ht="13.5" customHeight="1" x14ac:dyDescent="0.2">
      <c r="A31" s="284" t="str">
        <f>'0'!$A$5</f>
        <v>………………</v>
      </c>
      <c r="B31" s="283">
        <f>'0'!$A$3</f>
        <v>45382</v>
      </c>
      <c r="C31" s="64" t="s">
        <v>2164</v>
      </c>
      <c r="D31" s="237" t="s">
        <v>1016</v>
      </c>
      <c r="E31" s="238" t="s">
        <v>1015</v>
      </c>
      <c r="F31" s="239" t="s">
        <v>1018</v>
      </c>
      <c r="G31" s="333" t="s">
        <v>1991</v>
      </c>
      <c r="H31" s="341" t="str">
        <f>D31&amp;E31&amp;F31</f>
        <v>020104</v>
      </c>
      <c r="I31" s="315">
        <v>0</v>
      </c>
      <c r="J31" s="249"/>
    </row>
    <row r="32" spans="1:11" s="39" customFormat="1" ht="13.5" customHeight="1" x14ac:dyDescent="0.2">
      <c r="A32" s="284" t="str">
        <f>'0'!$A$5</f>
        <v>………………</v>
      </c>
      <c r="B32" s="283">
        <f>'0'!$A$3</f>
        <v>45382</v>
      </c>
      <c r="C32" s="64" t="s">
        <v>2164</v>
      </c>
      <c r="D32" s="237" t="s">
        <v>1016</v>
      </c>
      <c r="E32" s="238" t="s">
        <v>1015</v>
      </c>
      <c r="F32" s="239" t="s">
        <v>1019</v>
      </c>
      <c r="G32" s="333" t="s">
        <v>1992</v>
      </c>
      <c r="H32" s="331" t="str">
        <f t="shared" si="1"/>
        <v>020105</v>
      </c>
      <c r="I32" s="315">
        <v>0</v>
      </c>
      <c r="J32" s="249"/>
      <c r="K32" s="1"/>
    </row>
    <row r="33" spans="1:16" s="263" customFormat="1" ht="13.5" customHeight="1" x14ac:dyDescent="0.2">
      <c r="A33" s="284" t="str">
        <f>'0'!$A$5</f>
        <v>………………</v>
      </c>
      <c r="B33" s="283">
        <f>'0'!$A$3</f>
        <v>45382</v>
      </c>
      <c r="C33" s="64" t="s">
        <v>2164</v>
      </c>
      <c r="D33" s="237" t="s">
        <v>1016</v>
      </c>
      <c r="E33" s="238" t="s">
        <v>1015</v>
      </c>
      <c r="F33" s="239" t="s">
        <v>1024</v>
      </c>
      <c r="G33" s="333" t="s">
        <v>2158</v>
      </c>
      <c r="H33" s="331" t="str">
        <f t="shared" si="1"/>
        <v>020108</v>
      </c>
      <c r="I33" s="342">
        <v>0</v>
      </c>
      <c r="J33" s="262" t="s">
        <v>2145</v>
      </c>
      <c r="K33" s="55"/>
    </row>
    <row r="34" spans="1:16" s="39" customFormat="1" ht="13.5" customHeight="1" x14ac:dyDescent="0.2">
      <c r="A34" s="284" t="str">
        <f>'0'!$A$5</f>
        <v>………………</v>
      </c>
      <c r="B34" s="283">
        <f>'0'!$A$3</f>
        <v>45382</v>
      </c>
      <c r="C34" s="64" t="s">
        <v>2164</v>
      </c>
      <c r="D34" s="237" t="s">
        <v>1016</v>
      </c>
      <c r="E34" s="238" t="s">
        <v>1015</v>
      </c>
      <c r="F34" s="239" t="s">
        <v>1020</v>
      </c>
      <c r="G34" s="337" t="s">
        <v>2152</v>
      </c>
      <c r="H34" s="325" t="str">
        <f t="shared" si="1"/>
        <v>020106</v>
      </c>
      <c r="I34" s="343">
        <v>0</v>
      </c>
      <c r="J34" s="251"/>
    </row>
    <row r="35" spans="1:16" ht="15" customHeight="1" x14ac:dyDescent="0.2">
      <c r="A35" s="284" t="str">
        <f>'0'!$A$5</f>
        <v>………………</v>
      </c>
      <c r="B35" s="283">
        <f>'0'!$A$3</f>
        <v>45382</v>
      </c>
      <c r="C35" s="64" t="s">
        <v>2164</v>
      </c>
      <c r="D35" s="237" t="s">
        <v>1016</v>
      </c>
      <c r="E35" s="238" t="s">
        <v>1016</v>
      </c>
      <c r="F35" s="239" t="s">
        <v>1021</v>
      </c>
      <c r="G35" s="236" t="s">
        <v>1993</v>
      </c>
      <c r="H35" s="150" t="str">
        <f t="shared" si="1"/>
        <v>020200</v>
      </c>
      <c r="I35" s="105">
        <f>SUM(I36,I39,I43,I45:I47)</f>
        <v>0</v>
      </c>
      <c r="J35" s="251"/>
      <c r="K35" s="39"/>
      <c r="L35" s="39"/>
    </row>
    <row r="36" spans="1:16" s="39" customFormat="1" x14ac:dyDescent="0.2">
      <c r="A36" s="284" t="str">
        <f>'0'!$A$5</f>
        <v>………………</v>
      </c>
      <c r="B36" s="283">
        <f>'0'!$A$3</f>
        <v>45382</v>
      </c>
      <c r="C36" s="64" t="s">
        <v>2164</v>
      </c>
      <c r="D36" s="237" t="s">
        <v>1016</v>
      </c>
      <c r="E36" s="238" t="s">
        <v>1016</v>
      </c>
      <c r="F36" s="239" t="s">
        <v>1015</v>
      </c>
      <c r="G36" s="339" t="s">
        <v>2135</v>
      </c>
      <c r="H36" s="321" t="str">
        <f t="shared" si="1"/>
        <v>020201</v>
      </c>
      <c r="I36" s="329">
        <v>0</v>
      </c>
      <c r="J36" s="251"/>
    </row>
    <row r="37" spans="1:16" s="39" customFormat="1" x14ac:dyDescent="0.2">
      <c r="A37" s="284" t="str">
        <f>'0'!$A$5</f>
        <v>………………</v>
      </c>
      <c r="B37" s="283">
        <f>'0'!$A$3</f>
        <v>45382</v>
      </c>
      <c r="C37" s="64" t="s">
        <v>2164</v>
      </c>
      <c r="D37" s="237" t="s">
        <v>1016</v>
      </c>
      <c r="E37" s="238" t="s">
        <v>1016</v>
      </c>
      <c r="F37" s="239" t="s">
        <v>2011</v>
      </c>
      <c r="G37" s="334" t="s">
        <v>2169</v>
      </c>
      <c r="H37" s="111" t="str">
        <f t="shared" si="1"/>
        <v>02020</v>
      </c>
      <c r="I37" s="315">
        <v>0</v>
      </c>
      <c r="J37" s="250" t="s">
        <v>2182</v>
      </c>
      <c r="K37" s="246"/>
      <c r="L37" s="246"/>
      <c r="M37" s="246"/>
      <c r="N37" s="246"/>
      <c r="O37" s="246"/>
      <c r="P37" s="246"/>
    </row>
    <row r="38" spans="1:16" s="261" customFormat="1" ht="14.25" customHeight="1" x14ac:dyDescent="0.2">
      <c r="A38" s="284" t="s">
        <v>2130</v>
      </c>
      <c r="B38" s="283">
        <f>'0'!$A$3</f>
        <v>45382</v>
      </c>
      <c r="C38" s="64" t="s">
        <v>2164</v>
      </c>
      <c r="D38" s="258" t="s">
        <v>1016</v>
      </c>
      <c r="E38" s="259" t="s">
        <v>1016</v>
      </c>
      <c r="F38" s="260" t="s">
        <v>1022</v>
      </c>
      <c r="G38" s="344" t="s">
        <v>2170</v>
      </c>
      <c r="H38" s="111" t="str">
        <f t="shared" si="1"/>
        <v>02021</v>
      </c>
      <c r="I38" s="315">
        <v>0</v>
      </c>
      <c r="J38" s="250" t="s">
        <v>2183</v>
      </c>
      <c r="K38" s="255"/>
      <c r="L38" s="255"/>
      <c r="M38" s="255"/>
      <c r="N38" s="255"/>
      <c r="O38" s="255"/>
      <c r="P38" s="255"/>
    </row>
    <row r="39" spans="1:16" s="39" customFormat="1" x14ac:dyDescent="0.2">
      <c r="A39" s="284" t="str">
        <f>'0'!$A$5</f>
        <v>………………</v>
      </c>
      <c r="B39" s="283">
        <f>'0'!$A$3</f>
        <v>45382</v>
      </c>
      <c r="C39" s="64" t="s">
        <v>2164</v>
      </c>
      <c r="D39" s="237" t="s">
        <v>1016</v>
      </c>
      <c r="E39" s="238" t="s">
        <v>1016</v>
      </c>
      <c r="F39" s="239" t="s">
        <v>2177</v>
      </c>
      <c r="G39" s="333" t="s">
        <v>2172</v>
      </c>
      <c r="H39" s="331" t="str">
        <f t="shared" ref="H39" si="2">D39&amp;E39&amp;F39</f>
        <v>0202000</v>
      </c>
      <c r="I39" s="315">
        <v>0</v>
      </c>
    </row>
    <row r="40" spans="1:16" s="39" customFormat="1" x14ac:dyDescent="0.2">
      <c r="A40" s="284" t="str">
        <f>'0'!$A$5</f>
        <v>………………</v>
      </c>
      <c r="B40" s="283">
        <f>'0'!$A$3</f>
        <v>45382</v>
      </c>
      <c r="C40" s="64" t="s">
        <v>2164</v>
      </c>
      <c r="D40" s="237" t="s">
        <v>1016</v>
      </c>
      <c r="E40" s="238" t="s">
        <v>1016</v>
      </c>
      <c r="F40" s="239" t="s">
        <v>1016</v>
      </c>
      <c r="G40" s="345" t="s">
        <v>2173</v>
      </c>
      <c r="H40" s="346" t="str">
        <f t="shared" si="1"/>
        <v>020202</v>
      </c>
      <c r="I40" s="347">
        <v>0</v>
      </c>
    </row>
    <row r="41" spans="1:16" s="39" customFormat="1" ht="13.5" customHeight="1" x14ac:dyDescent="0.2">
      <c r="A41" s="284" t="str">
        <f>'0'!$A$5</f>
        <v>………………</v>
      </c>
      <c r="B41" s="283">
        <f>'0'!$A$3</f>
        <v>45382</v>
      </c>
      <c r="C41" s="64" t="s">
        <v>2164</v>
      </c>
      <c r="D41" s="237" t="s">
        <v>1016</v>
      </c>
      <c r="E41" s="238" t="s">
        <v>1016</v>
      </c>
      <c r="F41" s="239" t="s">
        <v>1020</v>
      </c>
      <c r="G41" s="345" t="s">
        <v>2174</v>
      </c>
      <c r="H41" s="346" t="str">
        <f t="shared" si="1"/>
        <v>020206</v>
      </c>
      <c r="I41" s="347">
        <v>0</v>
      </c>
    </row>
    <row r="42" spans="1:16" s="39" customFormat="1" ht="13.5" customHeight="1" x14ac:dyDescent="0.2">
      <c r="A42" s="284" t="str">
        <f>'0'!$A$5</f>
        <v>………………</v>
      </c>
      <c r="B42" s="283">
        <f>'0'!$A$3</f>
        <v>45382</v>
      </c>
      <c r="C42" s="64" t="s">
        <v>2164</v>
      </c>
      <c r="D42" s="237" t="s">
        <v>1016</v>
      </c>
      <c r="E42" s="238" t="s">
        <v>1016</v>
      </c>
      <c r="F42" s="239" t="s">
        <v>1017</v>
      </c>
      <c r="G42" s="345" t="s">
        <v>2175</v>
      </c>
      <c r="H42" s="346" t="str">
        <f t="shared" si="1"/>
        <v>020203</v>
      </c>
      <c r="I42" s="347">
        <v>0</v>
      </c>
    </row>
    <row r="43" spans="1:16" s="39" customFormat="1" x14ac:dyDescent="0.2">
      <c r="A43" s="284" t="str">
        <f>'0'!$A$5</f>
        <v>………………</v>
      </c>
      <c r="B43" s="283">
        <f>'0'!$A$3</f>
        <v>45382</v>
      </c>
      <c r="C43" s="64" t="s">
        <v>2164</v>
      </c>
      <c r="D43" s="237" t="s">
        <v>1016</v>
      </c>
      <c r="E43" s="238" t="s">
        <v>1023</v>
      </c>
      <c r="F43" s="239" t="s">
        <v>1021</v>
      </c>
      <c r="G43" s="333" t="s">
        <v>2176</v>
      </c>
      <c r="H43" s="331" t="str">
        <f t="shared" si="1"/>
        <v>020700</v>
      </c>
      <c r="I43" s="315">
        <v>0</v>
      </c>
    </row>
    <row r="44" spans="1:16" s="39" customFormat="1" x14ac:dyDescent="0.2">
      <c r="A44" s="284" t="str">
        <f>'0'!$A$5</f>
        <v>………………</v>
      </c>
      <c r="B44" s="283">
        <f>'0'!$A$3</f>
        <v>45382</v>
      </c>
      <c r="C44" s="64" t="s">
        <v>2164</v>
      </c>
      <c r="D44" s="237" t="s">
        <v>1016</v>
      </c>
      <c r="E44" s="238" t="s">
        <v>1023</v>
      </c>
      <c r="F44" s="239" t="s">
        <v>1015</v>
      </c>
      <c r="G44" s="345" t="s">
        <v>2175</v>
      </c>
      <c r="H44" s="346" t="str">
        <f t="shared" ref="H44:H45" si="3">D44&amp;E44&amp;F44</f>
        <v>020701</v>
      </c>
      <c r="I44" s="347">
        <v>0</v>
      </c>
    </row>
    <row r="45" spans="1:16" s="294" customFormat="1" x14ac:dyDescent="0.2">
      <c r="A45" s="288" t="str">
        <f>'0'!$A$5</f>
        <v>………………</v>
      </c>
      <c r="B45" s="289">
        <f>'0'!$A$3</f>
        <v>45382</v>
      </c>
      <c r="C45" s="290" t="s">
        <v>2164</v>
      </c>
      <c r="D45" s="291" t="s">
        <v>1016</v>
      </c>
      <c r="E45" s="292" t="s">
        <v>1025</v>
      </c>
      <c r="F45" s="293" t="s">
        <v>1021</v>
      </c>
      <c r="G45" s="348" t="s">
        <v>2178</v>
      </c>
      <c r="H45" s="349" t="str">
        <f t="shared" si="3"/>
        <v>020900</v>
      </c>
      <c r="I45" s="350">
        <v>0</v>
      </c>
    </row>
    <row r="46" spans="1:16" s="294" customFormat="1" ht="12.75" customHeight="1" x14ac:dyDescent="0.2">
      <c r="A46" s="288" t="str">
        <f>'0'!$A$5</f>
        <v>………………</v>
      </c>
      <c r="B46" s="289">
        <f>'0'!$A$3</f>
        <v>45382</v>
      </c>
      <c r="C46" s="290" t="s">
        <v>2164</v>
      </c>
      <c r="D46" s="291" t="s">
        <v>1016</v>
      </c>
      <c r="E46" s="292" t="s">
        <v>1016</v>
      </c>
      <c r="F46" s="293" t="s">
        <v>1019</v>
      </c>
      <c r="G46" s="348" t="s">
        <v>2009</v>
      </c>
      <c r="H46" s="349" t="str">
        <f t="shared" si="1"/>
        <v>020205</v>
      </c>
      <c r="I46" s="350">
        <v>0</v>
      </c>
      <c r="J46" s="295" t="s">
        <v>2181</v>
      </c>
    </row>
    <row r="47" spans="1:16" s="294" customFormat="1" ht="13.5" customHeight="1" x14ac:dyDescent="0.2">
      <c r="A47" s="288" t="str">
        <f>'0'!$A$5</f>
        <v>………………</v>
      </c>
      <c r="B47" s="289">
        <f>'0'!$A$3</f>
        <v>45382</v>
      </c>
      <c r="C47" s="290" t="s">
        <v>2164</v>
      </c>
      <c r="D47" s="291" t="s">
        <v>1016</v>
      </c>
      <c r="E47" s="292" t="s">
        <v>1016</v>
      </c>
      <c r="F47" s="293" t="s">
        <v>1018</v>
      </c>
      <c r="G47" s="351" t="s">
        <v>2007</v>
      </c>
      <c r="H47" s="352" t="str">
        <f t="shared" ref="H47" si="4">D47&amp;E47&amp;F47</f>
        <v>020204</v>
      </c>
      <c r="I47" s="353">
        <v>0</v>
      </c>
    </row>
    <row r="48" spans="1:16" s="9" customFormat="1" ht="15" customHeight="1" x14ac:dyDescent="0.2">
      <c r="A48" s="284" t="str">
        <f>'0'!$A$5</f>
        <v>………………</v>
      </c>
      <c r="B48" s="283">
        <f>'0'!$A$3</f>
        <v>45382</v>
      </c>
      <c r="C48" s="64" t="s">
        <v>2164</v>
      </c>
      <c r="D48" s="237" t="s">
        <v>1017</v>
      </c>
      <c r="E48" s="238" t="s">
        <v>1015</v>
      </c>
      <c r="F48" s="239" t="s">
        <v>1021</v>
      </c>
      <c r="G48" s="354" t="s">
        <v>1987</v>
      </c>
      <c r="H48" s="321" t="str">
        <f t="shared" si="1"/>
        <v>030100</v>
      </c>
      <c r="I48" s="355">
        <f>'02'!I3</f>
        <v>0</v>
      </c>
      <c r="J48" s="43"/>
    </row>
    <row r="49" spans="1:10" s="45" customFormat="1" ht="15" customHeight="1" x14ac:dyDescent="0.2">
      <c r="A49" s="284" t="str">
        <f>'0'!$A$5</f>
        <v>………………</v>
      </c>
      <c r="B49" s="283">
        <f>'0'!$A$3</f>
        <v>45382</v>
      </c>
      <c r="C49" s="64" t="s">
        <v>2164</v>
      </c>
      <c r="D49" s="242" t="s">
        <v>1017</v>
      </c>
      <c r="E49" s="243" t="s">
        <v>1015</v>
      </c>
      <c r="F49" s="244">
        <v>1</v>
      </c>
      <c r="G49" s="356" t="s">
        <v>1998</v>
      </c>
      <c r="H49" s="325" t="str">
        <f t="shared" si="1"/>
        <v>03011</v>
      </c>
      <c r="I49" s="357">
        <f>'02'!J3</f>
        <v>0</v>
      </c>
      <c r="J49" s="44"/>
    </row>
    <row r="50" spans="1:10" s="39" customFormat="1" ht="13.5" customHeight="1" x14ac:dyDescent="0.2">
      <c r="A50" s="284" t="str">
        <f>'0'!$A$5</f>
        <v>………………</v>
      </c>
      <c r="B50" s="283">
        <f>'0'!$A$3</f>
        <v>45382</v>
      </c>
      <c r="C50" s="64" t="s">
        <v>2164</v>
      </c>
      <c r="D50" s="237" t="s">
        <v>1018</v>
      </c>
      <c r="E50" s="238" t="s">
        <v>1015</v>
      </c>
      <c r="F50" s="239" t="s">
        <v>1021</v>
      </c>
      <c r="G50" s="339" t="s">
        <v>1994</v>
      </c>
      <c r="H50" s="321" t="str">
        <f>D50&amp;E50&amp;F50</f>
        <v>040100</v>
      </c>
      <c r="I50" s="358" t="str">
        <f>IF(I10=0,"-",I35/I10)</f>
        <v>-</v>
      </c>
    </row>
    <row r="51" spans="1:10" s="39" customFormat="1" ht="13.5" customHeight="1" x14ac:dyDescent="0.2">
      <c r="A51" s="284" t="str">
        <f>'0'!$A$5</f>
        <v>………………</v>
      </c>
      <c r="B51" s="283">
        <f>'0'!$A$3</f>
        <v>45382</v>
      </c>
      <c r="C51" s="64" t="s">
        <v>2164</v>
      </c>
      <c r="D51" s="123" t="s">
        <v>1018</v>
      </c>
      <c r="E51" s="53" t="s">
        <v>1017</v>
      </c>
      <c r="F51" s="140" t="s">
        <v>1021</v>
      </c>
      <c r="G51" s="333" t="s">
        <v>1996</v>
      </c>
      <c r="H51" s="331" t="str">
        <f>D51&amp;E51&amp;F51</f>
        <v>040300</v>
      </c>
      <c r="I51" s="359" t="str">
        <f>IF(I9=0,"-",I35/I9)</f>
        <v>-</v>
      </c>
    </row>
    <row r="52" spans="1:10" ht="13.5" customHeight="1" x14ac:dyDescent="0.2">
      <c r="A52" s="284" t="str">
        <f>'0'!$A$5</f>
        <v>………………</v>
      </c>
      <c r="B52" s="283">
        <f>'0'!$A$3</f>
        <v>45382</v>
      </c>
      <c r="C52" s="64" t="s">
        <v>2164</v>
      </c>
      <c r="D52" s="123" t="s">
        <v>1018</v>
      </c>
      <c r="E52" s="53" t="s">
        <v>1018</v>
      </c>
      <c r="F52" s="140" t="s">
        <v>1021</v>
      </c>
      <c r="G52" s="333" t="s">
        <v>2001</v>
      </c>
      <c r="H52" s="331" t="str">
        <f>D52&amp;E52&amp;F52</f>
        <v>040400</v>
      </c>
      <c r="I52" s="359" t="str">
        <f>IF(I9=0,"-",I40/I9)</f>
        <v>-</v>
      </c>
    </row>
    <row r="53" spans="1:10" ht="13.5" customHeight="1" x14ac:dyDescent="0.2">
      <c r="A53" s="284" t="str">
        <f>'0'!$A$5</f>
        <v>………………</v>
      </c>
      <c r="B53" s="283">
        <f>'0'!$A$3</f>
        <v>45382</v>
      </c>
      <c r="C53" s="64" t="s">
        <v>2164</v>
      </c>
      <c r="D53" s="123" t="s">
        <v>1018</v>
      </c>
      <c r="E53" s="53" t="s">
        <v>1019</v>
      </c>
      <c r="F53" s="140" t="s">
        <v>1021</v>
      </c>
      <c r="G53" s="337" t="s">
        <v>1995</v>
      </c>
      <c r="H53" s="325" t="str">
        <f>D53&amp;E53&amp;F53</f>
        <v>040500</v>
      </c>
      <c r="I53" s="360" t="str">
        <f>IF(I9=0,"-",I42/I9)</f>
        <v>-</v>
      </c>
    </row>
    <row r="54" spans="1:10" s="9" customFormat="1" ht="15" customHeight="1" x14ac:dyDescent="0.25">
      <c r="A54" s="284" t="str">
        <f>'0'!$A$5</f>
        <v>………………</v>
      </c>
      <c r="B54" s="283">
        <f>'0'!$A$3</f>
        <v>45382</v>
      </c>
      <c r="C54" s="64" t="s">
        <v>2164</v>
      </c>
      <c r="D54" s="143" t="s">
        <v>1019</v>
      </c>
      <c r="E54" s="144" t="s">
        <v>1021</v>
      </c>
      <c r="F54" s="145" t="s">
        <v>1021</v>
      </c>
      <c r="G54" s="151" t="s">
        <v>2010</v>
      </c>
      <c r="H54" s="150" t="s">
        <v>2002</v>
      </c>
      <c r="I54" s="133" t="str">
        <f>IF(I35=0,"-",(I21/I35))</f>
        <v>-</v>
      </c>
      <c r="J54" s="43"/>
    </row>
  </sheetData>
  <sheetProtection password="CC28" sheet="1" autoFilter="0"/>
  <mergeCells count="1">
    <mergeCell ref="D1:G1"/>
  </mergeCells>
  <conditionalFormatting sqref="I36:I37 I40:I41">
    <cfRule type="expression" dxfId="2" priority="4">
      <formula>AND($I$40&lt;&gt;0,#REF!&lt;&gt;0,$I$40&lt;&gt;#REF!)=TRUE</formula>
    </cfRule>
  </conditionalFormatting>
  <conditionalFormatting sqref="I39">
    <cfRule type="expression" dxfId="1" priority="2">
      <formula>AND($I$40&lt;&gt;0,#REF!&lt;&gt;0,$I$40&lt;&gt;#REF!)=TRUE</formula>
    </cfRule>
  </conditionalFormatting>
  <conditionalFormatting sqref="I43:I45">
    <cfRule type="expression" dxfId="0" priority="1">
      <formula>AND($I$40&lt;&gt;0,#REF!&lt;&gt;0,$I$40&lt;&gt;#REF!)=TRUE</formula>
    </cfRule>
  </conditionalFormatting>
  <printOptions horizontalCentered="1"/>
  <pageMargins left="0.51181102362204722" right="0.51181102362204722" top="0.74803149606299213" bottom="0.74803149606299213" header="0.31496062992125984" footer="0.31496062992125984"/>
  <pageSetup paperSize="9" scale="25" orientation="portrait" r:id="rId1"/>
  <ignoredErrors>
    <ignoredError sqref="H54 H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AC1024"/>
  <sheetViews>
    <sheetView topLeftCell="A105" workbookViewId="0">
      <selection activeCell="K136" sqref="K136"/>
    </sheetView>
  </sheetViews>
  <sheetFormatPr defaultRowHeight="15" x14ac:dyDescent="0.25"/>
  <cols>
    <col min="1" max="1" width="12.85546875" customWidth="1"/>
    <col min="2" max="2" width="7.5703125" customWidth="1"/>
    <col min="3" max="3" width="26" customWidth="1"/>
    <col min="4" max="8" width="6.85546875" customWidth="1"/>
    <col min="9" max="9" width="15" customWidth="1"/>
    <col min="10" max="10" width="14.7109375" style="6" customWidth="1"/>
    <col min="11" max="11" width="91.140625" customWidth="1"/>
    <col min="12" max="12" width="9.85546875" customWidth="1"/>
    <col min="14" max="14" width="16" customWidth="1"/>
    <col min="17" max="17" width="2" customWidth="1"/>
    <col min="18" max="19" width="8.5703125" style="8" customWidth="1"/>
    <col min="20" max="20" width="1.85546875" style="8" customWidth="1"/>
    <col min="21" max="21" width="4.7109375" customWidth="1"/>
    <col min="22" max="22" width="2.28515625" customWidth="1"/>
    <col min="23" max="23" width="9.85546875" customWidth="1"/>
    <col min="25" max="25" width="10.28515625" customWidth="1"/>
  </cols>
  <sheetData>
    <row r="1" spans="1:29" x14ac:dyDescent="0.25">
      <c r="J1" s="6" t="s">
        <v>2130</v>
      </c>
      <c r="K1" t="s">
        <v>2015</v>
      </c>
    </row>
    <row r="2" spans="1:29" ht="15.75" x14ac:dyDescent="0.25">
      <c r="A2" s="4" t="s">
        <v>69</v>
      </c>
      <c r="B2" s="21"/>
      <c r="C2" s="2" t="s">
        <v>65</v>
      </c>
      <c r="D2" s="21"/>
      <c r="E2" s="5" t="s">
        <v>48</v>
      </c>
      <c r="F2" s="21"/>
      <c r="G2" t="s">
        <v>40</v>
      </c>
      <c r="H2" s="21"/>
      <c r="I2" s="7">
        <v>45382</v>
      </c>
      <c r="J2" s="171" t="s">
        <v>1870</v>
      </c>
      <c r="K2" s="172" t="s">
        <v>2026</v>
      </c>
      <c r="L2" s="2"/>
      <c r="N2" s="10" t="s">
        <v>0</v>
      </c>
      <c r="O2" s="22"/>
      <c r="P2" s="5"/>
      <c r="R2" s="8" t="s">
        <v>481</v>
      </c>
      <c r="S2" s="8" t="s">
        <v>189</v>
      </c>
      <c r="T2" s="8">
        <v>390</v>
      </c>
      <c r="U2" t="s">
        <v>1005</v>
      </c>
      <c r="W2" s="18" t="s">
        <v>1059</v>
      </c>
      <c r="X2" s="22"/>
      <c r="Y2" s="18" t="s">
        <v>1073</v>
      </c>
      <c r="Z2" s="22"/>
      <c r="AB2" t="s">
        <v>1010</v>
      </c>
      <c r="AC2" s="22"/>
    </row>
    <row r="3" spans="1:29" ht="15.75" x14ac:dyDescent="0.25">
      <c r="A3" s="4" t="s">
        <v>70</v>
      </c>
      <c r="B3" s="21"/>
      <c r="C3" s="2" t="s">
        <v>148</v>
      </c>
      <c r="D3" s="21"/>
      <c r="E3" s="5" t="s">
        <v>149</v>
      </c>
      <c r="F3" s="21"/>
      <c r="G3" t="s">
        <v>42</v>
      </c>
      <c r="H3" s="21"/>
      <c r="I3" s="7">
        <v>45473</v>
      </c>
      <c r="J3" s="171" t="s">
        <v>1871</v>
      </c>
      <c r="K3" s="172" t="s">
        <v>2027</v>
      </c>
      <c r="L3" s="2"/>
      <c r="N3" s="10" t="s">
        <v>1</v>
      </c>
      <c r="O3" s="22"/>
      <c r="R3" s="8" t="s">
        <v>482</v>
      </c>
      <c r="S3" s="8" t="s">
        <v>190</v>
      </c>
      <c r="T3" s="8">
        <v>800</v>
      </c>
      <c r="U3" t="s">
        <v>1005</v>
      </c>
      <c r="W3" s="18" t="s">
        <v>1058</v>
      </c>
      <c r="X3" s="22"/>
      <c r="Y3" s="18" t="s">
        <v>1074</v>
      </c>
      <c r="Z3" s="22"/>
      <c r="AB3" t="s">
        <v>1078</v>
      </c>
      <c r="AC3" s="22"/>
    </row>
    <row r="4" spans="1:29" ht="15.75" x14ac:dyDescent="0.25">
      <c r="A4" s="4" t="s">
        <v>71</v>
      </c>
      <c r="B4" s="21"/>
      <c r="C4" s="2" t="s">
        <v>66</v>
      </c>
      <c r="D4" s="21"/>
      <c r="E4" s="5" t="s">
        <v>150</v>
      </c>
      <c r="F4" s="21"/>
      <c r="G4" t="s">
        <v>46</v>
      </c>
      <c r="H4" s="21"/>
      <c r="I4" s="7">
        <v>45565</v>
      </c>
      <c r="J4" s="171" t="s">
        <v>1872</v>
      </c>
      <c r="K4" s="172" t="s">
        <v>2028</v>
      </c>
      <c r="L4" s="2"/>
      <c r="N4" s="10" t="s">
        <v>1068</v>
      </c>
      <c r="O4" s="22"/>
      <c r="R4" s="8" t="s">
        <v>483</v>
      </c>
      <c r="S4" s="8" t="s">
        <v>191</v>
      </c>
      <c r="T4" s="8">
        <v>128</v>
      </c>
      <c r="U4" t="s">
        <v>1005</v>
      </c>
      <c r="W4" t="s">
        <v>166</v>
      </c>
      <c r="X4" s="22"/>
      <c r="Y4" s="18" t="s">
        <v>1075</v>
      </c>
      <c r="Z4" s="22"/>
      <c r="AB4" t="s">
        <v>1009</v>
      </c>
      <c r="AC4" s="22"/>
    </row>
    <row r="5" spans="1:29" ht="15.75" x14ac:dyDescent="0.25">
      <c r="A5" s="4" t="s">
        <v>72</v>
      </c>
      <c r="B5" s="21"/>
      <c r="C5" s="2" t="s">
        <v>67</v>
      </c>
      <c r="D5" s="21"/>
      <c r="E5" s="5" t="s">
        <v>151</v>
      </c>
      <c r="F5" s="21"/>
      <c r="I5" s="7">
        <v>45657</v>
      </c>
      <c r="J5" s="171" t="s">
        <v>1877</v>
      </c>
      <c r="K5" s="172" t="s">
        <v>2029</v>
      </c>
      <c r="L5" s="2"/>
      <c r="N5" s="10" t="s">
        <v>16</v>
      </c>
      <c r="O5" s="22"/>
      <c r="R5" s="8" t="s">
        <v>484</v>
      </c>
      <c r="S5" s="8" t="s">
        <v>192</v>
      </c>
      <c r="T5" s="8">
        <v>146</v>
      </c>
      <c r="U5" t="s">
        <v>1005</v>
      </c>
      <c r="W5" t="s">
        <v>1060</v>
      </c>
      <c r="X5" s="22"/>
      <c r="Y5" s="18" t="s">
        <v>1076</v>
      </c>
      <c r="Z5" s="22"/>
      <c r="AB5" t="s">
        <v>1011</v>
      </c>
      <c r="AC5" s="22"/>
    </row>
    <row r="6" spans="1:29" ht="15.75" x14ac:dyDescent="0.25">
      <c r="A6" s="4" t="s">
        <v>73</v>
      </c>
      <c r="B6" s="21"/>
      <c r="C6" s="2" t="s">
        <v>68</v>
      </c>
      <c r="D6" s="21"/>
      <c r="E6" s="5" t="s">
        <v>156</v>
      </c>
      <c r="F6" s="21"/>
      <c r="I6" s="7">
        <v>45747</v>
      </c>
      <c r="J6" s="171" t="s">
        <v>1873</v>
      </c>
      <c r="K6" s="172" t="s">
        <v>2030</v>
      </c>
      <c r="L6" s="2"/>
      <c r="N6" s="10" t="s">
        <v>2</v>
      </c>
      <c r="O6" s="22"/>
      <c r="R6" s="8" t="s">
        <v>485</v>
      </c>
      <c r="S6" s="8" t="s">
        <v>193</v>
      </c>
      <c r="T6" s="8">
        <v>230</v>
      </c>
      <c r="U6" t="s">
        <v>1005</v>
      </c>
      <c r="W6" t="s">
        <v>167</v>
      </c>
      <c r="X6" s="22"/>
      <c r="Y6" s="18" t="s">
        <v>1077</v>
      </c>
      <c r="Z6" s="22"/>
      <c r="AB6" t="s">
        <v>1079</v>
      </c>
      <c r="AC6" s="22"/>
    </row>
    <row r="7" spans="1:29" ht="15.75" x14ac:dyDescent="0.25">
      <c r="A7" s="4" t="s">
        <v>74</v>
      </c>
      <c r="B7" s="21"/>
      <c r="C7" s="2" t="s">
        <v>146</v>
      </c>
      <c r="D7" s="21"/>
      <c r="E7" s="5" t="s">
        <v>157</v>
      </c>
      <c r="F7" s="21"/>
      <c r="I7" s="7">
        <v>45838</v>
      </c>
      <c r="J7" s="171" t="s">
        <v>1878</v>
      </c>
      <c r="K7" s="172" t="s">
        <v>2031</v>
      </c>
      <c r="L7" s="2"/>
      <c r="N7" s="10" t="s">
        <v>3</v>
      </c>
      <c r="O7" s="22"/>
      <c r="R7" s="8" t="s">
        <v>486</v>
      </c>
      <c r="S7" s="8" t="s">
        <v>194</v>
      </c>
      <c r="T7" s="8">
        <v>580</v>
      </c>
      <c r="U7" t="s">
        <v>1005</v>
      </c>
      <c r="W7" t="s">
        <v>168</v>
      </c>
      <c r="X7" s="22"/>
      <c r="Y7" s="10"/>
    </row>
    <row r="8" spans="1:29" ht="15.75" x14ac:dyDescent="0.25">
      <c r="A8" s="4" t="s">
        <v>75</v>
      </c>
      <c r="B8" s="21"/>
      <c r="C8" s="2" t="s">
        <v>147</v>
      </c>
      <c r="D8" s="21"/>
      <c r="E8" s="5" t="s">
        <v>158</v>
      </c>
      <c r="F8" s="21"/>
      <c r="I8" s="7">
        <v>45930</v>
      </c>
      <c r="J8" s="171" t="s">
        <v>1876</v>
      </c>
      <c r="K8" s="172" t="s">
        <v>2032</v>
      </c>
      <c r="L8" s="2"/>
      <c r="N8" s="10" t="s">
        <v>20</v>
      </c>
      <c r="O8" s="22"/>
      <c r="R8" s="8" t="s">
        <v>487</v>
      </c>
      <c r="S8" s="8" t="s">
        <v>195</v>
      </c>
      <c r="T8" s="8">
        <v>160</v>
      </c>
      <c r="U8" t="s">
        <v>1005</v>
      </c>
      <c r="W8" t="s">
        <v>169</v>
      </c>
      <c r="X8" s="22"/>
      <c r="Y8" s="10"/>
    </row>
    <row r="9" spans="1:29" ht="15.75" x14ac:dyDescent="0.25">
      <c r="A9" s="4" t="s">
        <v>76</v>
      </c>
      <c r="B9" s="21"/>
      <c r="C9" s="2" t="s">
        <v>62</v>
      </c>
      <c r="D9" s="21"/>
      <c r="I9" s="7">
        <v>46022</v>
      </c>
      <c r="J9" s="171" t="s">
        <v>1881</v>
      </c>
      <c r="K9" s="172" t="s">
        <v>2033</v>
      </c>
      <c r="L9" s="2"/>
      <c r="N9" s="10" t="s">
        <v>4</v>
      </c>
      <c r="O9" s="22"/>
      <c r="R9" s="8" t="s">
        <v>488</v>
      </c>
      <c r="S9" s="8" t="s">
        <v>196</v>
      </c>
      <c r="T9" s="8">
        <v>800</v>
      </c>
      <c r="U9" t="s">
        <v>1005</v>
      </c>
      <c r="W9" t="s">
        <v>170</v>
      </c>
      <c r="X9" s="22"/>
      <c r="Y9" s="10"/>
    </row>
    <row r="10" spans="1:29" ht="15.75" x14ac:dyDescent="0.25">
      <c r="A10" s="4" t="s">
        <v>77</v>
      </c>
      <c r="B10" s="21"/>
      <c r="C10" s="2" t="s">
        <v>63</v>
      </c>
      <c r="D10" s="21"/>
      <c r="E10" s="23"/>
      <c r="F10" s="24" t="s">
        <v>1462</v>
      </c>
      <c r="G10" s="24" t="s">
        <v>1463</v>
      </c>
      <c r="H10" s="24" t="s">
        <v>1464</v>
      </c>
      <c r="I10" s="7">
        <v>46112</v>
      </c>
      <c r="J10" s="171" t="s">
        <v>2034</v>
      </c>
      <c r="K10" s="172" t="s">
        <v>2035</v>
      </c>
      <c r="L10" s="2"/>
      <c r="N10" s="10" t="s">
        <v>17</v>
      </c>
      <c r="O10" s="22"/>
      <c r="R10" s="8" t="s">
        <v>489</v>
      </c>
      <c r="S10" s="8" t="s">
        <v>197</v>
      </c>
      <c r="T10" s="8">
        <v>1200</v>
      </c>
      <c r="U10" t="s">
        <v>1005</v>
      </c>
      <c r="W10" t="s">
        <v>171</v>
      </c>
      <c r="X10" s="22"/>
      <c r="Y10" s="10"/>
    </row>
    <row r="11" spans="1:29" ht="15.75" x14ac:dyDescent="0.25">
      <c r="A11" s="4" t="s">
        <v>78</v>
      </c>
      <c r="B11" s="21"/>
      <c r="C11" s="2" t="s">
        <v>1067</v>
      </c>
      <c r="D11" s="21"/>
      <c r="E11" s="25" t="s">
        <v>1465</v>
      </c>
      <c r="F11" s="26">
        <v>2.8</v>
      </c>
      <c r="G11" s="26">
        <v>4</v>
      </c>
      <c r="H11" s="26">
        <v>12</v>
      </c>
      <c r="I11" s="7">
        <v>46203</v>
      </c>
      <c r="J11" s="171" t="s">
        <v>1885</v>
      </c>
      <c r="K11" s="172" t="s">
        <v>2036</v>
      </c>
      <c r="L11" s="2"/>
      <c r="N11" s="10" t="s">
        <v>5</v>
      </c>
      <c r="O11" s="22"/>
      <c r="R11" s="8" t="s">
        <v>490</v>
      </c>
      <c r="S11" s="8" t="s">
        <v>198</v>
      </c>
      <c r="T11" s="8">
        <v>900</v>
      </c>
      <c r="U11" t="s">
        <v>1005</v>
      </c>
      <c r="W11" t="s">
        <v>172</v>
      </c>
      <c r="X11" s="22"/>
      <c r="Y11" s="10"/>
    </row>
    <row r="12" spans="1:29" ht="15.75" x14ac:dyDescent="0.25">
      <c r="A12" s="4" t="s">
        <v>79</v>
      </c>
      <c r="B12" s="21"/>
      <c r="C12" s="2" t="s">
        <v>64</v>
      </c>
      <c r="D12" s="21"/>
      <c r="E12" s="25" t="s">
        <v>1466</v>
      </c>
      <c r="F12" s="26">
        <v>2</v>
      </c>
      <c r="G12" s="26">
        <v>2</v>
      </c>
      <c r="H12" s="26">
        <v>5</v>
      </c>
      <c r="I12" s="7">
        <v>46295</v>
      </c>
      <c r="J12" s="171" t="s">
        <v>1886</v>
      </c>
      <c r="K12" s="172" t="s">
        <v>2037</v>
      </c>
      <c r="L12" s="2"/>
      <c r="N12" s="10" t="s">
        <v>6</v>
      </c>
      <c r="O12" s="22"/>
      <c r="R12" s="8" t="s">
        <v>1455</v>
      </c>
      <c r="S12" s="8" t="s">
        <v>199</v>
      </c>
      <c r="T12" s="8">
        <v>1300</v>
      </c>
      <c r="U12" t="s">
        <v>1005</v>
      </c>
      <c r="W12" t="s">
        <v>173</v>
      </c>
      <c r="X12" s="22"/>
      <c r="Y12" s="10"/>
    </row>
    <row r="13" spans="1:29" ht="15.75" x14ac:dyDescent="0.25">
      <c r="A13" s="4" t="s">
        <v>80</v>
      </c>
      <c r="B13" s="21"/>
      <c r="C13" s="2" t="s">
        <v>59</v>
      </c>
      <c r="D13" s="21"/>
      <c r="E13" s="25" t="s">
        <v>1467</v>
      </c>
      <c r="F13" s="26">
        <v>2</v>
      </c>
      <c r="G13" s="26">
        <v>2</v>
      </c>
      <c r="H13" s="26">
        <v>5</v>
      </c>
      <c r="I13" s="7">
        <v>46387</v>
      </c>
      <c r="J13" s="171" t="s">
        <v>1884</v>
      </c>
      <c r="K13" s="172" t="s">
        <v>2038</v>
      </c>
      <c r="L13" s="2"/>
      <c r="N13" s="10" t="s">
        <v>7</v>
      </c>
      <c r="O13" s="22"/>
      <c r="R13" s="8" t="s">
        <v>1456</v>
      </c>
      <c r="S13" s="8" t="s">
        <v>200</v>
      </c>
      <c r="T13" s="8">
        <v>3600</v>
      </c>
      <c r="U13" t="s">
        <v>1005</v>
      </c>
      <c r="W13" t="s">
        <v>174</v>
      </c>
      <c r="X13" s="22"/>
      <c r="Y13" s="10"/>
    </row>
    <row r="14" spans="1:29" ht="15.75" x14ac:dyDescent="0.25">
      <c r="A14" s="4" t="s">
        <v>81</v>
      </c>
      <c r="B14" s="21"/>
      <c r="C14" s="2" t="s">
        <v>61</v>
      </c>
      <c r="D14" s="21"/>
      <c r="E14" s="25" t="s">
        <v>1468</v>
      </c>
      <c r="F14" s="26">
        <v>2</v>
      </c>
      <c r="G14" s="26">
        <v>2</v>
      </c>
      <c r="H14" s="26">
        <v>5</v>
      </c>
      <c r="I14" s="7"/>
      <c r="J14" s="171" t="s">
        <v>1887</v>
      </c>
      <c r="K14" s="172" t="s">
        <v>2039</v>
      </c>
      <c r="L14" s="2"/>
      <c r="N14" s="10" t="s">
        <v>8</v>
      </c>
      <c r="O14" s="22"/>
      <c r="R14" s="8" t="s">
        <v>1457</v>
      </c>
      <c r="S14" s="8" t="s">
        <v>201</v>
      </c>
      <c r="T14" s="8">
        <v>1200</v>
      </c>
      <c r="U14" t="s">
        <v>1005</v>
      </c>
      <c r="W14" t="s">
        <v>175</v>
      </c>
      <c r="X14" s="22"/>
      <c r="Y14" s="10"/>
    </row>
    <row r="15" spans="1:29" ht="15.75" x14ac:dyDescent="0.25">
      <c r="A15" s="4" t="s">
        <v>82</v>
      </c>
      <c r="B15" s="21"/>
      <c r="C15" s="2" t="s">
        <v>60</v>
      </c>
      <c r="D15" s="21"/>
      <c r="E15" s="25" t="s">
        <v>1469</v>
      </c>
      <c r="F15" s="26">
        <v>2.8</v>
      </c>
      <c r="G15" s="26">
        <v>4</v>
      </c>
      <c r="H15" s="26">
        <v>12</v>
      </c>
      <c r="I15" s="7"/>
      <c r="J15" s="171" t="s">
        <v>1891</v>
      </c>
      <c r="K15" s="172" t="s">
        <v>2040</v>
      </c>
      <c r="L15" s="2"/>
      <c r="N15" s="10" t="s">
        <v>1056</v>
      </c>
      <c r="O15" s="22"/>
      <c r="R15" s="8" t="s">
        <v>1458</v>
      </c>
      <c r="S15" s="8" t="s">
        <v>202</v>
      </c>
      <c r="T15" s="8">
        <v>2000</v>
      </c>
      <c r="U15" t="s">
        <v>1005</v>
      </c>
      <c r="W15" t="s">
        <v>176</v>
      </c>
      <c r="X15" s="22"/>
      <c r="Y15" s="10"/>
    </row>
    <row r="16" spans="1:29" ht="15.75" x14ac:dyDescent="0.25">
      <c r="A16" s="4" t="s">
        <v>83</v>
      </c>
      <c r="B16" s="21"/>
      <c r="E16" s="25" t="s">
        <v>1470</v>
      </c>
      <c r="F16" s="26">
        <v>2.8</v>
      </c>
      <c r="G16" s="26">
        <v>4</v>
      </c>
      <c r="H16" s="26">
        <v>12</v>
      </c>
      <c r="I16" s="7"/>
      <c r="J16" s="171" t="s">
        <v>1892</v>
      </c>
      <c r="K16" s="172" t="s">
        <v>2041</v>
      </c>
      <c r="L16" s="2"/>
      <c r="N16" s="10" t="s">
        <v>1050</v>
      </c>
      <c r="O16" s="22"/>
      <c r="R16" s="8" t="s">
        <v>1459</v>
      </c>
      <c r="S16" s="8" t="s">
        <v>203</v>
      </c>
      <c r="T16" s="8">
        <v>3200</v>
      </c>
      <c r="U16" t="s">
        <v>1005</v>
      </c>
      <c r="W16" t="s">
        <v>187</v>
      </c>
      <c r="X16" s="22"/>
      <c r="Y16" s="10"/>
    </row>
    <row r="17" spans="1:25" ht="15.75" x14ac:dyDescent="0.25">
      <c r="A17" s="4" t="s">
        <v>84</v>
      </c>
      <c r="B17" s="21"/>
      <c r="E17" s="25" t="s">
        <v>1471</v>
      </c>
      <c r="F17" s="26">
        <v>2</v>
      </c>
      <c r="G17" s="26">
        <v>2</v>
      </c>
      <c r="H17" s="26">
        <v>4</v>
      </c>
      <c r="I17" s="7"/>
      <c r="J17" s="171" t="s">
        <v>1888</v>
      </c>
      <c r="K17" s="172" t="s">
        <v>2042</v>
      </c>
      <c r="L17" s="2"/>
      <c r="N17" s="10" t="s">
        <v>9</v>
      </c>
      <c r="O17" s="22"/>
      <c r="R17" s="8" t="s">
        <v>491</v>
      </c>
      <c r="S17" s="8" t="s">
        <v>204</v>
      </c>
      <c r="T17" s="8">
        <v>3300</v>
      </c>
      <c r="U17" t="s">
        <v>1005</v>
      </c>
      <c r="W17" t="s">
        <v>177</v>
      </c>
      <c r="X17" s="22"/>
      <c r="Y17" s="10"/>
    </row>
    <row r="18" spans="1:25" ht="15.75" x14ac:dyDescent="0.25">
      <c r="A18" s="4" t="s">
        <v>85</v>
      </c>
      <c r="B18" s="21"/>
      <c r="E18" s="25"/>
      <c r="F18" s="26"/>
      <c r="G18" s="26"/>
      <c r="H18" s="26"/>
      <c r="I18" s="7"/>
      <c r="J18" s="171" t="s">
        <v>1894</v>
      </c>
      <c r="K18" s="172" t="s">
        <v>2185</v>
      </c>
      <c r="L18" s="2"/>
      <c r="N18" s="10" t="s">
        <v>1065</v>
      </c>
      <c r="O18" s="22"/>
      <c r="R18" s="8" t="s">
        <v>492</v>
      </c>
      <c r="S18" s="8" t="s">
        <v>205</v>
      </c>
      <c r="T18" s="8">
        <v>5600</v>
      </c>
      <c r="U18" t="s">
        <v>1005</v>
      </c>
      <c r="W18" t="s">
        <v>178</v>
      </c>
      <c r="X18" s="22"/>
      <c r="Y18" s="10"/>
    </row>
    <row r="19" spans="1:25" ht="15.75" x14ac:dyDescent="0.25">
      <c r="A19" s="4" t="s">
        <v>86</v>
      </c>
      <c r="B19" s="21"/>
      <c r="E19" s="25"/>
      <c r="F19" s="26"/>
      <c r="G19" s="26"/>
      <c r="H19" s="26"/>
      <c r="I19" s="7"/>
      <c r="J19" s="171" t="s">
        <v>1893</v>
      </c>
      <c r="K19" s="172" t="s">
        <v>2186</v>
      </c>
      <c r="L19" s="2"/>
      <c r="N19" s="10" t="s">
        <v>10</v>
      </c>
      <c r="O19" s="22"/>
      <c r="R19" s="8" t="s">
        <v>1460</v>
      </c>
      <c r="S19" s="8" t="s">
        <v>206</v>
      </c>
      <c r="T19" s="8">
        <v>200</v>
      </c>
      <c r="U19" t="s">
        <v>1005</v>
      </c>
      <c r="W19" t="s">
        <v>179</v>
      </c>
      <c r="X19" s="22"/>
      <c r="Y19" s="10"/>
    </row>
    <row r="20" spans="1:25" ht="15.75" x14ac:dyDescent="0.25">
      <c r="A20" s="4" t="s">
        <v>87</v>
      </c>
      <c r="B20" s="21"/>
      <c r="J20" s="171" t="s">
        <v>1896</v>
      </c>
      <c r="K20" s="172" t="s">
        <v>2043</v>
      </c>
      <c r="L20" s="2"/>
      <c r="N20" s="10" t="s">
        <v>18</v>
      </c>
      <c r="O20" s="22"/>
      <c r="R20" s="8" t="s">
        <v>1461</v>
      </c>
      <c r="S20" s="8" t="s">
        <v>207</v>
      </c>
      <c r="T20" s="8">
        <v>750</v>
      </c>
      <c r="U20" t="s">
        <v>1005</v>
      </c>
      <c r="W20" t="s">
        <v>180</v>
      </c>
      <c r="X20" s="22"/>
      <c r="Y20" s="10"/>
    </row>
    <row r="21" spans="1:25" ht="15.75" x14ac:dyDescent="0.25">
      <c r="A21" s="4" t="s">
        <v>88</v>
      </c>
      <c r="B21" s="21"/>
      <c r="J21" s="171" t="s">
        <v>1895</v>
      </c>
      <c r="K21" s="172" t="s">
        <v>2044</v>
      </c>
      <c r="L21" s="2"/>
      <c r="N21" s="10" t="s">
        <v>19</v>
      </c>
      <c r="O21" s="22"/>
      <c r="R21" s="8" t="s">
        <v>1860</v>
      </c>
      <c r="S21" s="8" t="s">
        <v>208</v>
      </c>
      <c r="T21" s="8">
        <v>1320</v>
      </c>
      <c r="U21" t="s">
        <v>1005</v>
      </c>
      <c r="W21" t="s">
        <v>181</v>
      </c>
      <c r="X21" s="22"/>
      <c r="Y21" s="10"/>
    </row>
    <row r="22" spans="1:25" ht="15.75" x14ac:dyDescent="0.25">
      <c r="A22" s="4" t="s">
        <v>89</v>
      </c>
      <c r="B22" s="21"/>
      <c r="J22" s="171" t="s">
        <v>1900</v>
      </c>
      <c r="K22" s="172" t="s">
        <v>2187</v>
      </c>
      <c r="L22" s="2"/>
      <c r="N22" s="10" t="s">
        <v>11</v>
      </c>
      <c r="O22" s="22"/>
      <c r="R22" s="8" t="s">
        <v>493</v>
      </c>
      <c r="S22" s="8" t="s">
        <v>209</v>
      </c>
      <c r="T22" s="8">
        <v>400</v>
      </c>
      <c r="U22" t="s">
        <v>1005</v>
      </c>
      <c r="W22" t="s">
        <v>1061</v>
      </c>
      <c r="X22" s="22"/>
      <c r="Y22" s="10"/>
    </row>
    <row r="23" spans="1:25" ht="15.75" x14ac:dyDescent="0.25">
      <c r="A23" s="4" t="s">
        <v>90</v>
      </c>
      <c r="B23" s="21"/>
      <c r="J23" s="171" t="s">
        <v>1899</v>
      </c>
      <c r="K23" s="172" t="s">
        <v>2045</v>
      </c>
      <c r="L23" s="2"/>
      <c r="N23" s="10" t="s">
        <v>12</v>
      </c>
      <c r="O23" s="22"/>
      <c r="R23" s="8" t="s">
        <v>494</v>
      </c>
      <c r="S23" s="8" t="s">
        <v>210</v>
      </c>
      <c r="T23" s="8">
        <v>1100</v>
      </c>
      <c r="U23" t="s">
        <v>1005</v>
      </c>
      <c r="W23" t="s">
        <v>182</v>
      </c>
      <c r="X23" s="22"/>
      <c r="Y23" s="10"/>
    </row>
    <row r="24" spans="1:25" ht="15.75" x14ac:dyDescent="0.25">
      <c r="A24" s="4" t="s">
        <v>91</v>
      </c>
      <c r="B24" s="21"/>
      <c r="J24" s="171" t="s">
        <v>1898</v>
      </c>
      <c r="K24" s="172" t="s">
        <v>2046</v>
      </c>
      <c r="L24" s="2"/>
      <c r="N24" s="10" t="s">
        <v>1008</v>
      </c>
      <c r="O24" s="22"/>
      <c r="R24" s="8" t="s">
        <v>495</v>
      </c>
      <c r="S24" s="8" t="s">
        <v>211</v>
      </c>
      <c r="T24" s="8">
        <v>3318</v>
      </c>
      <c r="U24" t="s">
        <v>1005</v>
      </c>
      <c r="W24" t="s">
        <v>183</v>
      </c>
      <c r="X24" s="22"/>
      <c r="Y24" s="10"/>
    </row>
    <row r="25" spans="1:25" ht="15.75" x14ac:dyDescent="0.25">
      <c r="A25" s="4" t="s">
        <v>92</v>
      </c>
      <c r="B25" s="21"/>
      <c r="J25" s="171" t="s">
        <v>1901</v>
      </c>
      <c r="K25" s="172" t="s">
        <v>2047</v>
      </c>
      <c r="L25" s="2"/>
      <c r="N25" s="10" t="s">
        <v>13</v>
      </c>
      <c r="O25" s="22"/>
      <c r="R25" s="8" t="s">
        <v>496</v>
      </c>
      <c r="S25" s="8" t="s">
        <v>212</v>
      </c>
      <c r="T25" s="8">
        <v>3318</v>
      </c>
      <c r="U25" t="s">
        <v>1005</v>
      </c>
      <c r="W25" t="s">
        <v>184</v>
      </c>
      <c r="X25" s="22"/>
      <c r="Y25" s="10"/>
    </row>
    <row r="26" spans="1:25" ht="15.75" x14ac:dyDescent="0.25">
      <c r="A26" s="4" t="s">
        <v>93</v>
      </c>
      <c r="B26" s="21"/>
      <c r="J26" s="171" t="s">
        <v>1904</v>
      </c>
      <c r="K26" s="172" t="s">
        <v>2048</v>
      </c>
      <c r="L26" s="2"/>
      <c r="N26" s="10" t="s">
        <v>14</v>
      </c>
      <c r="O26" s="22"/>
      <c r="R26" s="8" t="s">
        <v>497</v>
      </c>
      <c r="S26" s="8" t="s">
        <v>213</v>
      </c>
      <c r="T26" s="8">
        <v>3318</v>
      </c>
      <c r="U26" t="s">
        <v>1005</v>
      </c>
      <c r="W26" t="s">
        <v>1062</v>
      </c>
      <c r="X26" s="22"/>
      <c r="Y26" s="10"/>
    </row>
    <row r="27" spans="1:25" ht="15.75" x14ac:dyDescent="0.25">
      <c r="A27" s="4" t="s">
        <v>94</v>
      </c>
      <c r="B27" s="21"/>
      <c r="J27" s="171" t="s">
        <v>1903</v>
      </c>
      <c r="K27" s="172" t="s">
        <v>2049</v>
      </c>
      <c r="L27" s="2"/>
      <c r="N27" s="10" t="s">
        <v>162</v>
      </c>
      <c r="O27" s="22"/>
      <c r="R27" s="8" t="s">
        <v>498</v>
      </c>
      <c r="S27" s="8" t="s">
        <v>214</v>
      </c>
      <c r="T27" s="8">
        <v>3600</v>
      </c>
      <c r="U27" t="s">
        <v>1005</v>
      </c>
      <c r="W27" t="s">
        <v>185</v>
      </c>
      <c r="X27" s="22"/>
      <c r="Y27" s="10"/>
    </row>
    <row r="28" spans="1:25" ht="15.75" x14ac:dyDescent="0.25">
      <c r="A28" s="4" t="s">
        <v>95</v>
      </c>
      <c r="B28" s="21"/>
      <c r="J28" s="171" t="s">
        <v>1902</v>
      </c>
      <c r="K28" s="172" t="s">
        <v>2050</v>
      </c>
      <c r="L28" s="2"/>
      <c r="N28" s="10" t="s">
        <v>15</v>
      </c>
      <c r="O28" s="22"/>
      <c r="R28" s="8" t="s">
        <v>499</v>
      </c>
      <c r="S28" s="8" t="s">
        <v>215</v>
      </c>
      <c r="T28" s="8">
        <v>370</v>
      </c>
      <c r="U28" t="s">
        <v>1005</v>
      </c>
      <c r="W28" t="s">
        <v>1063</v>
      </c>
      <c r="X28" s="22"/>
      <c r="Y28" s="10"/>
    </row>
    <row r="29" spans="1:25" ht="15.75" x14ac:dyDescent="0.25">
      <c r="A29" s="4" t="s">
        <v>96</v>
      </c>
      <c r="B29" s="21"/>
      <c r="J29" s="171" t="s">
        <v>1905</v>
      </c>
      <c r="K29" s="172" t="s">
        <v>2051</v>
      </c>
      <c r="L29" s="2"/>
      <c r="N29" s="10" t="s">
        <v>1014</v>
      </c>
      <c r="O29" s="22"/>
      <c r="R29" s="8" t="s">
        <v>500</v>
      </c>
      <c r="S29" s="8" t="s">
        <v>216</v>
      </c>
      <c r="T29" s="8">
        <v>900</v>
      </c>
      <c r="U29" t="s">
        <v>1005</v>
      </c>
      <c r="W29" t="s">
        <v>186</v>
      </c>
      <c r="X29" s="22"/>
      <c r="Y29" s="10"/>
    </row>
    <row r="30" spans="1:25" ht="15.75" x14ac:dyDescent="0.25">
      <c r="A30" s="4" t="s">
        <v>97</v>
      </c>
      <c r="B30" s="21"/>
      <c r="J30" s="171" t="s">
        <v>1906</v>
      </c>
      <c r="K30" s="172" t="s">
        <v>2052</v>
      </c>
      <c r="L30" s="2"/>
      <c r="N30" s="10" t="s">
        <v>1071</v>
      </c>
      <c r="O30" s="22"/>
      <c r="R30" s="8" t="s">
        <v>501</v>
      </c>
      <c r="S30" s="8" t="s">
        <v>217</v>
      </c>
      <c r="T30" s="8">
        <v>3430</v>
      </c>
      <c r="U30" t="s">
        <v>1005</v>
      </c>
      <c r="W30" t="s">
        <v>188</v>
      </c>
      <c r="X30" s="22"/>
      <c r="Y30" s="10"/>
    </row>
    <row r="31" spans="1:25" ht="15.75" x14ac:dyDescent="0.25">
      <c r="A31" s="4" t="s">
        <v>98</v>
      </c>
      <c r="B31" s="21"/>
      <c r="J31" s="171" t="s">
        <v>1907</v>
      </c>
      <c r="K31" s="172" t="s">
        <v>2053</v>
      </c>
      <c r="L31" s="2"/>
      <c r="N31" s="10" t="s">
        <v>163</v>
      </c>
      <c r="O31" s="22"/>
      <c r="R31" s="8" t="s">
        <v>502</v>
      </c>
      <c r="S31" s="8" t="s">
        <v>218</v>
      </c>
      <c r="T31" s="8">
        <v>2750</v>
      </c>
      <c r="U31" t="s">
        <v>1005</v>
      </c>
      <c r="Y31" s="10"/>
    </row>
    <row r="32" spans="1:25" ht="15.75" x14ac:dyDescent="0.25">
      <c r="A32" s="4" t="s">
        <v>99</v>
      </c>
      <c r="B32" s="21"/>
      <c r="J32" s="171" t="s">
        <v>1911</v>
      </c>
      <c r="K32" s="172" t="s">
        <v>2054</v>
      </c>
      <c r="L32" s="2"/>
      <c r="N32" s="10" t="s">
        <v>164</v>
      </c>
      <c r="O32" s="22"/>
      <c r="R32" s="8" t="s">
        <v>503</v>
      </c>
      <c r="S32" s="8" t="s">
        <v>219</v>
      </c>
      <c r="T32" s="8">
        <v>4540</v>
      </c>
      <c r="U32" t="s">
        <v>1005</v>
      </c>
      <c r="Y32" s="10"/>
    </row>
    <row r="33" spans="1:25" ht="15.75" x14ac:dyDescent="0.25">
      <c r="A33" s="4" t="s">
        <v>100</v>
      </c>
      <c r="B33" s="21"/>
      <c r="J33" s="171" t="s">
        <v>1912</v>
      </c>
      <c r="K33" s="172" t="s">
        <v>2055</v>
      </c>
      <c r="L33" s="2"/>
      <c r="N33" s="10" t="s">
        <v>165</v>
      </c>
      <c r="O33" s="22"/>
      <c r="R33" s="8" t="s">
        <v>504</v>
      </c>
      <c r="S33" s="8" t="s">
        <v>220</v>
      </c>
      <c r="T33" s="8">
        <v>420</v>
      </c>
      <c r="U33" t="s">
        <v>1005</v>
      </c>
      <c r="Y33" s="10"/>
    </row>
    <row r="34" spans="1:25" ht="15.75" x14ac:dyDescent="0.25">
      <c r="A34" s="4" t="s">
        <v>101</v>
      </c>
      <c r="B34" s="21"/>
      <c r="J34" s="171" t="s">
        <v>1913</v>
      </c>
      <c r="K34" s="172" t="s">
        <v>2056</v>
      </c>
      <c r="L34" s="2"/>
      <c r="N34" s="10" t="s">
        <v>1051</v>
      </c>
      <c r="O34" s="22"/>
      <c r="R34" s="8" t="s">
        <v>505</v>
      </c>
      <c r="S34" s="8" t="s">
        <v>221</v>
      </c>
      <c r="T34" s="8">
        <v>1300</v>
      </c>
      <c r="U34" t="s">
        <v>1005</v>
      </c>
      <c r="Y34" s="10"/>
    </row>
    <row r="35" spans="1:25" ht="15.75" x14ac:dyDescent="0.25">
      <c r="A35" s="4" t="s">
        <v>102</v>
      </c>
      <c r="B35" s="21"/>
      <c r="J35" s="171" t="s">
        <v>1910</v>
      </c>
      <c r="K35" s="172" t="s">
        <v>2057</v>
      </c>
      <c r="L35" s="2"/>
      <c r="N35" s="10" t="s">
        <v>1012</v>
      </c>
      <c r="O35" s="22"/>
      <c r="R35" s="8" t="s">
        <v>506</v>
      </c>
      <c r="S35" s="8" t="s">
        <v>222</v>
      </c>
      <c r="T35" s="8">
        <v>4950</v>
      </c>
      <c r="U35" t="s">
        <v>1005</v>
      </c>
      <c r="Y35" s="10"/>
    </row>
    <row r="36" spans="1:25" ht="15.75" x14ac:dyDescent="0.25">
      <c r="A36" s="4" t="s">
        <v>103</v>
      </c>
      <c r="B36" s="21"/>
      <c r="J36" s="171" t="s">
        <v>1914</v>
      </c>
      <c r="K36" s="172" t="s">
        <v>2058</v>
      </c>
      <c r="L36" s="2"/>
      <c r="R36" s="8" t="s">
        <v>507</v>
      </c>
      <c r="S36" s="8" t="s">
        <v>223</v>
      </c>
      <c r="T36" s="8">
        <v>462</v>
      </c>
      <c r="U36" t="s">
        <v>1005</v>
      </c>
    </row>
    <row r="37" spans="1:25" ht="15.75" x14ac:dyDescent="0.25">
      <c r="A37" s="4" t="s">
        <v>104</v>
      </c>
      <c r="B37" s="21"/>
      <c r="J37" s="171" t="s">
        <v>1909</v>
      </c>
      <c r="K37" s="172" t="s">
        <v>2059</v>
      </c>
      <c r="L37" s="2"/>
      <c r="R37" s="8" t="s">
        <v>508</v>
      </c>
      <c r="S37" s="8" t="s">
        <v>224</v>
      </c>
      <c r="T37" s="8">
        <v>345</v>
      </c>
      <c r="U37" t="s">
        <v>1005</v>
      </c>
    </row>
    <row r="38" spans="1:25" ht="15.75" x14ac:dyDescent="0.25">
      <c r="A38" s="4" t="s">
        <v>105</v>
      </c>
      <c r="B38" s="21"/>
      <c r="J38" s="171" t="s">
        <v>1919</v>
      </c>
      <c r="K38" s="172" t="s">
        <v>2188</v>
      </c>
      <c r="L38" s="2"/>
      <c r="R38" s="8" t="s">
        <v>509</v>
      </c>
      <c r="S38" s="8" t="s">
        <v>225</v>
      </c>
      <c r="T38" s="8">
        <v>600</v>
      </c>
      <c r="U38" t="s">
        <v>1005</v>
      </c>
    </row>
    <row r="39" spans="1:25" ht="15.75" x14ac:dyDescent="0.25">
      <c r="A39" s="4" t="s">
        <v>106</v>
      </c>
      <c r="B39" s="21"/>
      <c r="J39" s="171" t="s">
        <v>1917</v>
      </c>
      <c r="K39" s="172" t="s">
        <v>2060</v>
      </c>
      <c r="L39" s="2"/>
      <c r="R39" s="8" t="s">
        <v>510</v>
      </c>
      <c r="S39" s="8" t="s">
        <v>226</v>
      </c>
      <c r="T39" s="8">
        <v>600</v>
      </c>
      <c r="U39" t="s">
        <v>1005</v>
      </c>
    </row>
    <row r="40" spans="1:25" ht="15.75" x14ac:dyDescent="0.25">
      <c r="A40" s="4" t="s">
        <v>107</v>
      </c>
      <c r="B40" s="21"/>
      <c r="J40" s="171" t="s">
        <v>1916</v>
      </c>
      <c r="K40" s="172" t="s">
        <v>2061</v>
      </c>
      <c r="L40" s="2"/>
      <c r="R40" s="8" t="s">
        <v>511</v>
      </c>
      <c r="S40" s="8" t="s">
        <v>227</v>
      </c>
      <c r="T40" s="8">
        <v>700</v>
      </c>
      <c r="U40" t="s">
        <v>1005</v>
      </c>
    </row>
    <row r="41" spans="1:25" ht="15.75" x14ac:dyDescent="0.25">
      <c r="A41" s="4" t="s">
        <v>108</v>
      </c>
      <c r="B41" s="21"/>
      <c r="J41" s="171" t="s">
        <v>1972</v>
      </c>
      <c r="K41" s="172" t="s">
        <v>2062</v>
      </c>
      <c r="L41" s="2"/>
      <c r="R41" s="8" t="s">
        <v>512</v>
      </c>
      <c r="S41" s="8" t="s">
        <v>228</v>
      </c>
      <c r="T41" s="8">
        <v>2481</v>
      </c>
      <c r="U41" t="s">
        <v>1005</v>
      </c>
    </row>
    <row r="42" spans="1:25" ht="15.75" x14ac:dyDescent="0.25">
      <c r="A42" s="4" t="s">
        <v>109</v>
      </c>
      <c r="B42" s="21"/>
      <c r="J42" s="171" t="s">
        <v>1915</v>
      </c>
      <c r="K42" s="172" t="s">
        <v>2063</v>
      </c>
      <c r="L42" s="2"/>
      <c r="R42" s="8" t="s">
        <v>513</v>
      </c>
      <c r="S42" s="8" t="s">
        <v>229</v>
      </c>
      <c r="T42" s="8">
        <v>420</v>
      </c>
      <c r="U42" t="s">
        <v>1005</v>
      </c>
    </row>
    <row r="43" spans="1:25" ht="15.75" x14ac:dyDescent="0.25">
      <c r="A43" s="4" t="s">
        <v>110</v>
      </c>
      <c r="B43" s="21"/>
      <c r="J43" s="171" t="s">
        <v>1920</v>
      </c>
      <c r="K43" s="172" t="s">
        <v>2129</v>
      </c>
      <c r="L43" s="2"/>
      <c r="R43" s="8" t="s">
        <v>514</v>
      </c>
      <c r="S43" s="8" t="s">
        <v>230</v>
      </c>
      <c r="T43" s="8">
        <v>450</v>
      </c>
      <c r="U43" t="s">
        <v>1005</v>
      </c>
    </row>
    <row r="44" spans="1:25" ht="15.75" x14ac:dyDescent="0.25">
      <c r="A44" s="4" t="s">
        <v>111</v>
      </c>
      <c r="B44" s="21"/>
      <c r="J44" s="171" t="s">
        <v>1923</v>
      </c>
      <c r="K44" s="172" t="s">
        <v>2189</v>
      </c>
      <c r="L44" s="2"/>
      <c r="R44" s="8" t="s">
        <v>515</v>
      </c>
      <c r="S44" s="8" t="s">
        <v>231</v>
      </c>
      <c r="T44" s="8">
        <v>426</v>
      </c>
      <c r="U44" t="s">
        <v>1005</v>
      </c>
    </row>
    <row r="45" spans="1:25" ht="15.75" x14ac:dyDescent="0.25">
      <c r="A45" s="4" t="s">
        <v>112</v>
      </c>
      <c r="B45" s="21"/>
      <c r="J45" s="171" t="s">
        <v>1922</v>
      </c>
      <c r="K45" s="172" t="s">
        <v>2190</v>
      </c>
      <c r="L45" s="2"/>
      <c r="R45" s="8" t="s">
        <v>516</v>
      </c>
      <c r="S45" s="8" t="s">
        <v>232</v>
      </c>
      <c r="T45" s="8">
        <v>553</v>
      </c>
      <c r="U45" t="s">
        <v>1005</v>
      </c>
    </row>
    <row r="46" spans="1:25" ht="15.75" x14ac:dyDescent="0.25">
      <c r="A46" s="4" t="s">
        <v>113</v>
      </c>
      <c r="B46" s="21"/>
      <c r="J46" s="171" t="s">
        <v>1924</v>
      </c>
      <c r="K46" s="172" t="s">
        <v>2191</v>
      </c>
      <c r="L46" s="2"/>
      <c r="R46" s="8" t="s">
        <v>517</v>
      </c>
      <c r="S46" s="8" t="s">
        <v>233</v>
      </c>
      <c r="T46" s="8">
        <v>333</v>
      </c>
      <c r="U46" t="s">
        <v>1005</v>
      </c>
    </row>
    <row r="47" spans="1:25" ht="15.75" x14ac:dyDescent="0.25">
      <c r="A47" s="4" t="s">
        <v>114</v>
      </c>
      <c r="B47" s="21"/>
      <c r="J47" s="171" t="s">
        <v>1927</v>
      </c>
      <c r="K47" s="172" t="s">
        <v>2064</v>
      </c>
      <c r="L47" s="2"/>
      <c r="R47" s="8" t="s">
        <v>518</v>
      </c>
      <c r="S47" s="8" t="s">
        <v>234</v>
      </c>
      <c r="T47" s="8">
        <v>400</v>
      </c>
      <c r="U47" t="s">
        <v>1005</v>
      </c>
    </row>
    <row r="48" spans="1:25" ht="15.75" x14ac:dyDescent="0.25">
      <c r="A48" s="4" t="s">
        <v>115</v>
      </c>
      <c r="B48" s="21"/>
      <c r="J48" s="171" t="s">
        <v>1928</v>
      </c>
      <c r="K48" s="172" t="s">
        <v>2065</v>
      </c>
      <c r="L48" s="2"/>
      <c r="R48" s="8" t="s">
        <v>519</v>
      </c>
      <c r="S48" s="8" t="s">
        <v>235</v>
      </c>
      <c r="T48" s="8">
        <v>700</v>
      </c>
      <c r="U48" t="s">
        <v>1005</v>
      </c>
    </row>
    <row r="49" spans="1:21" ht="15.75" x14ac:dyDescent="0.25">
      <c r="A49" s="4" t="s">
        <v>116</v>
      </c>
      <c r="B49" s="21"/>
      <c r="J49" s="171" t="s">
        <v>1929</v>
      </c>
      <c r="K49" s="172" t="s">
        <v>2192</v>
      </c>
      <c r="L49" s="2"/>
      <c r="R49" s="8" t="s">
        <v>520</v>
      </c>
      <c r="S49" s="8" t="s">
        <v>236</v>
      </c>
      <c r="T49" s="8">
        <v>1200</v>
      </c>
      <c r="U49" t="s">
        <v>1005</v>
      </c>
    </row>
    <row r="50" spans="1:21" ht="15.75" x14ac:dyDescent="0.25">
      <c r="A50" s="4" t="s">
        <v>117</v>
      </c>
      <c r="B50" s="21"/>
      <c r="J50" s="171" t="s">
        <v>1931</v>
      </c>
      <c r="K50" s="172" t="s">
        <v>2193</v>
      </c>
      <c r="L50" s="2"/>
      <c r="R50" s="8" t="s">
        <v>521</v>
      </c>
      <c r="S50" s="8" t="s">
        <v>237</v>
      </c>
      <c r="T50" s="8">
        <v>280</v>
      </c>
      <c r="U50" t="s">
        <v>1005</v>
      </c>
    </row>
    <row r="51" spans="1:21" ht="15.75" x14ac:dyDescent="0.25">
      <c r="A51" s="4" t="s">
        <v>118</v>
      </c>
      <c r="B51" s="21"/>
      <c r="J51" s="171" t="s">
        <v>1932</v>
      </c>
      <c r="K51" s="172" t="s">
        <v>2194</v>
      </c>
      <c r="L51" s="2"/>
      <c r="R51" s="8" t="s">
        <v>522</v>
      </c>
      <c r="S51" s="8" t="s">
        <v>238</v>
      </c>
      <c r="T51" s="8">
        <v>800</v>
      </c>
      <c r="U51" t="s">
        <v>1005</v>
      </c>
    </row>
    <row r="52" spans="1:21" ht="15.75" x14ac:dyDescent="0.25">
      <c r="A52" s="4" t="s">
        <v>119</v>
      </c>
      <c r="B52" s="21"/>
      <c r="J52" s="171" t="s">
        <v>1930</v>
      </c>
      <c r="K52" s="172" t="s">
        <v>2066</v>
      </c>
      <c r="L52" s="2"/>
      <c r="R52" s="8" t="s">
        <v>523</v>
      </c>
      <c r="S52" s="8" t="s">
        <v>239</v>
      </c>
      <c r="T52" s="8">
        <v>600</v>
      </c>
      <c r="U52" t="s">
        <v>1005</v>
      </c>
    </row>
    <row r="53" spans="1:21" ht="15.75" x14ac:dyDescent="0.25">
      <c r="A53" s="4" t="s">
        <v>120</v>
      </c>
      <c r="B53" s="21"/>
      <c r="J53" s="171" t="s">
        <v>1934</v>
      </c>
      <c r="K53" s="172" t="s">
        <v>2195</v>
      </c>
      <c r="L53" s="2"/>
      <c r="R53" s="8" t="s">
        <v>524</v>
      </c>
      <c r="S53" s="8" t="s">
        <v>240</v>
      </c>
      <c r="T53" s="8">
        <v>1200</v>
      </c>
      <c r="U53" t="s">
        <v>1005</v>
      </c>
    </row>
    <row r="54" spans="1:21" ht="15.75" x14ac:dyDescent="0.25">
      <c r="A54" s="4" t="s">
        <v>121</v>
      </c>
      <c r="B54" s="21"/>
      <c r="J54" s="171" t="s">
        <v>1935</v>
      </c>
      <c r="K54" s="172" t="s">
        <v>2067</v>
      </c>
      <c r="L54" s="2"/>
      <c r="R54" s="8" t="s">
        <v>525</v>
      </c>
      <c r="S54" s="8" t="s">
        <v>241</v>
      </c>
      <c r="T54" s="8">
        <v>1540</v>
      </c>
      <c r="U54" t="s">
        <v>1005</v>
      </c>
    </row>
    <row r="55" spans="1:21" ht="15.75" x14ac:dyDescent="0.25">
      <c r="A55" s="4" t="s">
        <v>122</v>
      </c>
      <c r="B55" s="21"/>
      <c r="J55" s="171" t="s">
        <v>1936</v>
      </c>
      <c r="K55" s="172" t="s">
        <v>2068</v>
      </c>
      <c r="L55" s="2"/>
      <c r="R55" s="8" t="s">
        <v>526</v>
      </c>
      <c r="S55" s="8" t="s">
        <v>242</v>
      </c>
      <c r="T55" s="8">
        <v>545</v>
      </c>
      <c r="U55" t="s">
        <v>1005</v>
      </c>
    </row>
    <row r="56" spans="1:21" ht="15.75" x14ac:dyDescent="0.25">
      <c r="A56" s="4" t="s">
        <v>123</v>
      </c>
      <c r="B56" s="21"/>
      <c r="J56" s="171" t="s">
        <v>1937</v>
      </c>
      <c r="K56" s="172" t="s">
        <v>2196</v>
      </c>
      <c r="L56" s="2"/>
      <c r="R56" s="8" t="s">
        <v>527</v>
      </c>
      <c r="S56" s="8" t="s">
        <v>243</v>
      </c>
      <c r="T56" s="8">
        <v>431</v>
      </c>
      <c r="U56" t="s">
        <v>1005</v>
      </c>
    </row>
    <row r="57" spans="1:21" ht="15.75" x14ac:dyDescent="0.25">
      <c r="A57" s="4" t="s">
        <v>124</v>
      </c>
      <c r="B57" s="21"/>
      <c r="J57" s="171" t="s">
        <v>1940</v>
      </c>
      <c r="K57" s="172" t="s">
        <v>2069</v>
      </c>
      <c r="L57" s="2"/>
      <c r="R57" s="8" t="s">
        <v>528</v>
      </c>
      <c r="S57" s="8" t="s">
        <v>244</v>
      </c>
      <c r="T57" s="8">
        <v>620</v>
      </c>
      <c r="U57" t="s">
        <v>1005</v>
      </c>
    </row>
    <row r="58" spans="1:21" ht="15.75" x14ac:dyDescent="0.25">
      <c r="A58" s="4" t="s">
        <v>125</v>
      </c>
      <c r="B58" s="21"/>
      <c r="J58" s="171" t="s">
        <v>1941</v>
      </c>
      <c r="K58" s="172" t="s">
        <v>2070</v>
      </c>
      <c r="L58" s="2"/>
      <c r="R58" s="8" t="s">
        <v>529</v>
      </c>
      <c r="S58" s="8" t="s">
        <v>245</v>
      </c>
      <c r="T58" s="8">
        <v>2800</v>
      </c>
      <c r="U58" t="s">
        <v>1005</v>
      </c>
    </row>
    <row r="59" spans="1:21" ht="15.75" x14ac:dyDescent="0.25">
      <c r="A59" s="4" t="s">
        <v>126</v>
      </c>
      <c r="B59" s="21"/>
      <c r="J59" s="171" t="s">
        <v>1942</v>
      </c>
      <c r="K59" s="172" t="s">
        <v>2071</v>
      </c>
      <c r="L59" s="2"/>
      <c r="R59" s="8" t="s">
        <v>530</v>
      </c>
      <c r="S59" s="8" t="s">
        <v>246</v>
      </c>
      <c r="T59" s="8">
        <v>774</v>
      </c>
      <c r="U59" t="s">
        <v>1005</v>
      </c>
    </row>
    <row r="60" spans="1:21" ht="15.75" x14ac:dyDescent="0.25">
      <c r="A60" s="4" t="s">
        <v>127</v>
      </c>
      <c r="B60" s="21"/>
      <c r="J60" s="171" t="s">
        <v>1943</v>
      </c>
      <c r="K60" s="172" t="s">
        <v>2072</v>
      </c>
      <c r="L60" s="2"/>
      <c r="R60" s="8" t="s">
        <v>531</v>
      </c>
      <c r="S60" s="8" t="s">
        <v>247</v>
      </c>
      <c r="T60" s="8">
        <v>1000</v>
      </c>
      <c r="U60" t="s">
        <v>1005</v>
      </c>
    </row>
    <row r="61" spans="1:21" ht="15.75" x14ac:dyDescent="0.25">
      <c r="A61" s="4" t="s">
        <v>128</v>
      </c>
      <c r="B61" s="21"/>
      <c r="J61" s="171" t="s">
        <v>1945</v>
      </c>
      <c r="K61" s="172" t="s">
        <v>2073</v>
      </c>
      <c r="L61" s="2"/>
      <c r="R61" s="8" t="s">
        <v>532</v>
      </c>
      <c r="S61" s="8" t="s">
        <v>248</v>
      </c>
      <c r="T61" s="8">
        <v>5500</v>
      </c>
      <c r="U61" t="s">
        <v>1005</v>
      </c>
    </row>
    <row r="62" spans="1:21" ht="15.75" x14ac:dyDescent="0.25">
      <c r="A62" s="4" t="s">
        <v>129</v>
      </c>
      <c r="B62" s="21"/>
      <c r="J62" s="171" t="s">
        <v>1946</v>
      </c>
      <c r="K62" s="172" t="s">
        <v>2074</v>
      </c>
      <c r="L62" s="2"/>
      <c r="R62" s="8" t="s">
        <v>533</v>
      </c>
      <c r="S62" s="8" t="s">
        <v>249</v>
      </c>
      <c r="T62" s="8">
        <v>10000</v>
      </c>
      <c r="U62" t="s">
        <v>1005</v>
      </c>
    </row>
    <row r="63" spans="1:21" ht="15.75" x14ac:dyDescent="0.25">
      <c r="A63" s="4" t="s">
        <v>130</v>
      </c>
      <c r="B63" s="21"/>
      <c r="J63" s="171" t="s">
        <v>1947</v>
      </c>
      <c r="K63" s="172" t="s">
        <v>2075</v>
      </c>
      <c r="L63" s="2"/>
      <c r="R63" s="8" t="s">
        <v>534</v>
      </c>
      <c r="S63" s="8" t="s">
        <v>250</v>
      </c>
      <c r="T63" s="8">
        <v>461</v>
      </c>
      <c r="U63" t="s">
        <v>1005</v>
      </c>
    </row>
    <row r="64" spans="1:21" ht="15.75" x14ac:dyDescent="0.25">
      <c r="A64" s="3" t="s">
        <v>131</v>
      </c>
      <c r="B64" s="21"/>
      <c r="J64" s="171" t="s">
        <v>1952</v>
      </c>
      <c r="K64" s="172" t="s">
        <v>2076</v>
      </c>
      <c r="L64" s="2"/>
      <c r="R64" s="8" t="s">
        <v>535</v>
      </c>
      <c r="S64" s="8" t="s">
        <v>251</v>
      </c>
      <c r="T64" s="8">
        <v>1755</v>
      </c>
      <c r="U64" t="s">
        <v>1005</v>
      </c>
    </row>
    <row r="65" spans="1:21" ht="15.75" x14ac:dyDescent="0.25">
      <c r="A65" s="3" t="s">
        <v>132</v>
      </c>
      <c r="B65" s="21"/>
      <c r="J65" s="171" t="s">
        <v>1949</v>
      </c>
      <c r="K65" s="172" t="s">
        <v>2197</v>
      </c>
      <c r="L65" s="2"/>
      <c r="R65" s="8" t="s">
        <v>536</v>
      </c>
      <c r="S65" s="8" t="s">
        <v>252</v>
      </c>
      <c r="T65" s="8">
        <v>600</v>
      </c>
      <c r="U65" t="s">
        <v>1005</v>
      </c>
    </row>
    <row r="66" spans="1:21" ht="15.75" x14ac:dyDescent="0.25">
      <c r="A66" s="3" t="s">
        <v>133</v>
      </c>
      <c r="B66" s="21"/>
      <c r="J66" s="171" t="s">
        <v>1948</v>
      </c>
      <c r="K66" s="172" t="s">
        <v>2077</v>
      </c>
      <c r="L66" s="2"/>
      <c r="R66" s="8" t="s">
        <v>537</v>
      </c>
      <c r="S66" s="8" t="s">
        <v>253</v>
      </c>
      <c r="T66" s="8">
        <v>450</v>
      </c>
      <c r="U66" t="s">
        <v>1005</v>
      </c>
    </row>
    <row r="67" spans="1:21" ht="15.75" x14ac:dyDescent="0.25">
      <c r="A67" s="3" t="s">
        <v>134</v>
      </c>
      <c r="B67" s="21"/>
      <c r="J67" s="171" t="s">
        <v>1954</v>
      </c>
      <c r="K67" s="172" t="s">
        <v>2078</v>
      </c>
      <c r="L67" s="2"/>
      <c r="R67" s="8" t="s">
        <v>538</v>
      </c>
      <c r="S67" s="8" t="s">
        <v>254</v>
      </c>
      <c r="T67" s="8">
        <v>480</v>
      </c>
      <c r="U67" t="s">
        <v>1005</v>
      </c>
    </row>
    <row r="68" spans="1:21" ht="15.75" x14ac:dyDescent="0.25">
      <c r="A68" s="3" t="s">
        <v>135</v>
      </c>
      <c r="B68" s="21"/>
      <c r="J68" s="173" t="s">
        <v>1953</v>
      </c>
      <c r="K68" s="174" t="s">
        <v>2079</v>
      </c>
      <c r="L68" s="2"/>
      <c r="R68" s="8" t="s">
        <v>539</v>
      </c>
      <c r="S68" s="8" t="s">
        <v>255</v>
      </c>
      <c r="T68" s="8">
        <v>533</v>
      </c>
      <c r="U68" t="s">
        <v>1005</v>
      </c>
    </row>
    <row r="69" spans="1:21" ht="15.75" x14ac:dyDescent="0.25">
      <c r="A69" s="3" t="s">
        <v>136</v>
      </c>
      <c r="B69" s="21"/>
      <c r="J69" s="173" t="s">
        <v>1959</v>
      </c>
      <c r="K69" s="175" t="s">
        <v>2080</v>
      </c>
      <c r="R69" s="8" t="s">
        <v>540</v>
      </c>
      <c r="S69" s="8" t="s">
        <v>256</v>
      </c>
      <c r="T69" s="8">
        <v>300</v>
      </c>
      <c r="U69" t="s">
        <v>1005</v>
      </c>
    </row>
    <row r="70" spans="1:21" ht="15.75" x14ac:dyDescent="0.25">
      <c r="A70" s="3" t="s">
        <v>137</v>
      </c>
      <c r="B70" s="21"/>
      <c r="J70" s="173" t="s">
        <v>1955</v>
      </c>
      <c r="K70" s="174" t="s">
        <v>2081</v>
      </c>
      <c r="R70" s="8" t="s">
        <v>541</v>
      </c>
      <c r="S70" s="8" t="s">
        <v>257</v>
      </c>
      <c r="T70" s="8">
        <v>500</v>
      </c>
      <c r="U70" t="s">
        <v>1005</v>
      </c>
    </row>
    <row r="71" spans="1:21" ht="15.75" x14ac:dyDescent="0.25">
      <c r="A71" s="3" t="s">
        <v>138</v>
      </c>
      <c r="B71" s="21"/>
      <c r="J71" s="173" t="s">
        <v>1957</v>
      </c>
      <c r="K71" s="174" t="s">
        <v>2082</v>
      </c>
      <c r="R71" s="8" t="s">
        <v>542</v>
      </c>
      <c r="S71" s="8" t="s">
        <v>258</v>
      </c>
      <c r="T71" s="8">
        <v>500</v>
      </c>
      <c r="U71" t="s">
        <v>1005</v>
      </c>
    </row>
    <row r="72" spans="1:21" ht="15.75" x14ac:dyDescent="0.25">
      <c r="A72" s="3" t="s">
        <v>139</v>
      </c>
      <c r="B72" s="21"/>
      <c r="J72" s="176" t="s">
        <v>1962</v>
      </c>
      <c r="K72" s="174" t="s">
        <v>2083</v>
      </c>
      <c r="R72" s="8" t="s">
        <v>543</v>
      </c>
      <c r="S72" s="8" t="s">
        <v>259</v>
      </c>
      <c r="T72" s="8">
        <v>657</v>
      </c>
      <c r="U72" t="s">
        <v>1005</v>
      </c>
    </row>
    <row r="73" spans="1:21" ht="15.75" x14ac:dyDescent="0.25">
      <c r="A73" s="3" t="s">
        <v>140</v>
      </c>
      <c r="B73" s="21"/>
      <c r="J73" s="176" t="s">
        <v>1963</v>
      </c>
      <c r="K73" s="174" t="s">
        <v>2198</v>
      </c>
      <c r="R73" s="8" t="s">
        <v>544</v>
      </c>
      <c r="S73" s="8" t="s">
        <v>260</v>
      </c>
      <c r="T73" s="8">
        <v>5000</v>
      </c>
      <c r="U73" t="s">
        <v>1005</v>
      </c>
    </row>
    <row r="74" spans="1:21" ht="15.75" x14ac:dyDescent="0.25">
      <c r="A74" s="3" t="s">
        <v>141</v>
      </c>
      <c r="B74" s="21"/>
      <c r="J74" s="176">
        <v>101533900</v>
      </c>
      <c r="K74" s="174" t="s">
        <v>2084</v>
      </c>
      <c r="R74" s="8" t="s">
        <v>545</v>
      </c>
      <c r="S74" s="8" t="s">
        <v>261</v>
      </c>
      <c r="T74" s="8">
        <v>7000</v>
      </c>
      <c r="U74" t="s">
        <v>1005</v>
      </c>
    </row>
    <row r="75" spans="1:21" ht="15.75" x14ac:dyDescent="0.25">
      <c r="A75" s="3" t="s">
        <v>142</v>
      </c>
      <c r="B75" s="21"/>
      <c r="J75" s="176" t="s">
        <v>1868</v>
      </c>
      <c r="K75" s="174" t="s">
        <v>2085</v>
      </c>
      <c r="R75" s="8" t="s">
        <v>546</v>
      </c>
      <c r="S75" s="8" t="s">
        <v>262</v>
      </c>
      <c r="T75" s="8">
        <v>231</v>
      </c>
      <c r="U75" t="s">
        <v>1005</v>
      </c>
    </row>
    <row r="76" spans="1:21" ht="15.75" x14ac:dyDescent="0.25">
      <c r="A76" s="3" t="s">
        <v>143</v>
      </c>
      <c r="B76" s="21"/>
      <c r="J76" s="176" t="s">
        <v>1874</v>
      </c>
      <c r="K76" s="174" t="s">
        <v>2086</v>
      </c>
      <c r="R76" s="8" t="s">
        <v>547</v>
      </c>
      <c r="S76" s="8" t="s">
        <v>263</v>
      </c>
      <c r="T76" s="8">
        <v>600</v>
      </c>
      <c r="U76" t="s">
        <v>1005</v>
      </c>
    </row>
    <row r="77" spans="1:21" ht="15.75" x14ac:dyDescent="0.25">
      <c r="A77" s="3" t="s">
        <v>144</v>
      </c>
      <c r="B77" s="21"/>
      <c r="J77" s="176" t="s">
        <v>1879</v>
      </c>
      <c r="K77" s="174" t="s">
        <v>2087</v>
      </c>
      <c r="R77" s="8" t="s">
        <v>548</v>
      </c>
      <c r="S77" s="8" t="s">
        <v>264</v>
      </c>
      <c r="T77" s="8">
        <v>850</v>
      </c>
      <c r="U77" t="s">
        <v>1005</v>
      </c>
    </row>
    <row r="78" spans="1:21" ht="15.75" x14ac:dyDescent="0.25">
      <c r="A78" s="3" t="s">
        <v>145</v>
      </c>
      <c r="B78" s="21"/>
      <c r="J78" s="176" t="s">
        <v>1880</v>
      </c>
      <c r="K78" s="174" t="s">
        <v>2088</v>
      </c>
      <c r="R78" s="8" t="s">
        <v>549</v>
      </c>
      <c r="S78" s="8" t="s">
        <v>265</v>
      </c>
      <c r="T78" s="8">
        <v>1100</v>
      </c>
      <c r="U78" t="s">
        <v>1005</v>
      </c>
    </row>
    <row r="79" spans="1:21" x14ac:dyDescent="0.25">
      <c r="J79" s="176" t="s">
        <v>1966</v>
      </c>
      <c r="K79" s="174" t="s">
        <v>2089</v>
      </c>
      <c r="R79" s="8" t="s">
        <v>550</v>
      </c>
      <c r="S79" s="8" t="s">
        <v>266</v>
      </c>
      <c r="T79" s="8">
        <v>604</v>
      </c>
      <c r="U79" t="s">
        <v>1005</v>
      </c>
    </row>
    <row r="80" spans="1:21" x14ac:dyDescent="0.25">
      <c r="J80" s="176" t="s">
        <v>1965</v>
      </c>
      <c r="K80" s="174" t="s">
        <v>2090</v>
      </c>
      <c r="R80" s="8" t="s">
        <v>551</v>
      </c>
      <c r="S80" s="8" t="s">
        <v>267</v>
      </c>
      <c r="T80" s="8">
        <v>579</v>
      </c>
      <c r="U80" t="s">
        <v>1005</v>
      </c>
    </row>
    <row r="81" spans="10:21" x14ac:dyDescent="0.25">
      <c r="J81" s="176" t="s">
        <v>1882</v>
      </c>
      <c r="K81" s="174" t="s">
        <v>2091</v>
      </c>
      <c r="R81" s="8" t="s">
        <v>552</v>
      </c>
      <c r="S81" s="8" t="s">
        <v>268</v>
      </c>
      <c r="T81" s="8">
        <v>1500</v>
      </c>
      <c r="U81" t="s">
        <v>1005</v>
      </c>
    </row>
    <row r="82" spans="10:21" x14ac:dyDescent="0.25">
      <c r="J82" s="176" t="s">
        <v>1889</v>
      </c>
      <c r="K82" s="174" t="s">
        <v>2092</v>
      </c>
      <c r="R82" s="8" t="s">
        <v>553</v>
      </c>
      <c r="S82" s="8" t="s">
        <v>269</v>
      </c>
      <c r="T82" s="8">
        <v>920</v>
      </c>
      <c r="U82" t="s">
        <v>1005</v>
      </c>
    </row>
    <row r="83" spans="10:21" x14ac:dyDescent="0.25">
      <c r="J83" s="176" t="s">
        <v>1908</v>
      </c>
      <c r="K83" s="174" t="s">
        <v>2093</v>
      </c>
      <c r="R83" s="8" t="s">
        <v>554</v>
      </c>
      <c r="S83" s="8" t="s">
        <v>270</v>
      </c>
      <c r="T83" s="8">
        <v>1000</v>
      </c>
      <c r="U83" t="s">
        <v>1005</v>
      </c>
    </row>
    <row r="84" spans="10:21" x14ac:dyDescent="0.25">
      <c r="J84" s="176" t="s">
        <v>1925</v>
      </c>
      <c r="K84" s="174" t="s">
        <v>2094</v>
      </c>
      <c r="R84" s="8" t="s">
        <v>555</v>
      </c>
      <c r="S84" s="8" t="s">
        <v>271</v>
      </c>
      <c r="T84" s="8">
        <v>630</v>
      </c>
      <c r="U84" t="s">
        <v>1005</v>
      </c>
    </row>
    <row r="85" spans="10:21" x14ac:dyDescent="0.25">
      <c r="J85" s="176" t="s">
        <v>1977</v>
      </c>
      <c r="K85" s="174" t="s">
        <v>2199</v>
      </c>
      <c r="R85" s="8" t="s">
        <v>556</v>
      </c>
      <c r="S85" s="8" t="s">
        <v>272</v>
      </c>
      <c r="T85" s="8">
        <v>400</v>
      </c>
      <c r="U85" t="s">
        <v>1005</v>
      </c>
    </row>
    <row r="86" spans="10:21" x14ac:dyDescent="0.25">
      <c r="J86" s="176" t="s">
        <v>1938</v>
      </c>
      <c r="K86" s="174" t="s">
        <v>2095</v>
      </c>
      <c r="R86" s="8" t="s">
        <v>557</v>
      </c>
      <c r="S86" s="8" t="s">
        <v>273</v>
      </c>
      <c r="T86" s="8">
        <v>600</v>
      </c>
      <c r="U86" t="s">
        <v>1005</v>
      </c>
    </row>
    <row r="87" spans="10:21" x14ac:dyDescent="0.25">
      <c r="J87" s="176" t="s">
        <v>1978</v>
      </c>
      <c r="K87" s="174" t="s">
        <v>2200</v>
      </c>
      <c r="R87" s="8" t="s">
        <v>558</v>
      </c>
      <c r="S87" s="8" t="s">
        <v>274</v>
      </c>
      <c r="T87" s="8">
        <v>506</v>
      </c>
      <c r="U87" t="s">
        <v>1005</v>
      </c>
    </row>
    <row r="88" spans="10:21" x14ac:dyDescent="0.25">
      <c r="J88" s="176" t="s">
        <v>1950</v>
      </c>
      <c r="K88" s="174" t="s">
        <v>2096</v>
      </c>
      <c r="R88" s="8" t="s">
        <v>559</v>
      </c>
      <c r="S88" s="8" t="s">
        <v>275</v>
      </c>
      <c r="T88" s="8">
        <v>341</v>
      </c>
      <c r="U88" t="s">
        <v>1005</v>
      </c>
    </row>
    <row r="89" spans="10:21" x14ac:dyDescent="0.25">
      <c r="J89" s="176" t="s">
        <v>1960</v>
      </c>
      <c r="K89" s="174" t="s">
        <v>2097</v>
      </c>
      <c r="R89" s="8" t="s">
        <v>560</v>
      </c>
      <c r="S89" s="8" t="s">
        <v>276</v>
      </c>
      <c r="T89" s="8">
        <v>460</v>
      </c>
      <c r="U89" t="s">
        <v>1005</v>
      </c>
    </row>
    <row r="90" spans="10:21" x14ac:dyDescent="0.25">
      <c r="J90" s="172" t="s">
        <v>1979</v>
      </c>
      <c r="K90" s="174" t="s">
        <v>2098</v>
      </c>
      <c r="R90" s="8" t="s">
        <v>561</v>
      </c>
      <c r="S90" s="8" t="s">
        <v>277</v>
      </c>
      <c r="T90" s="8">
        <v>600</v>
      </c>
      <c r="U90" t="s">
        <v>1005</v>
      </c>
    </row>
    <row r="91" spans="10:21" x14ac:dyDescent="0.25">
      <c r="J91" s="176" t="s">
        <v>1958</v>
      </c>
      <c r="K91" s="174" t="s">
        <v>2099</v>
      </c>
      <c r="R91" s="8" t="s">
        <v>562</v>
      </c>
      <c r="S91" s="8" t="s">
        <v>278</v>
      </c>
      <c r="T91" s="8">
        <v>392</v>
      </c>
      <c r="U91" t="s">
        <v>1005</v>
      </c>
    </row>
    <row r="92" spans="10:21" x14ac:dyDescent="0.25">
      <c r="J92" s="176" t="s">
        <v>1975</v>
      </c>
      <c r="K92" s="174" t="s">
        <v>2100</v>
      </c>
      <c r="R92" s="8" t="s">
        <v>563</v>
      </c>
      <c r="S92" s="8" t="s">
        <v>279</v>
      </c>
      <c r="T92" s="8">
        <v>450</v>
      </c>
      <c r="U92" t="s">
        <v>1005</v>
      </c>
    </row>
    <row r="93" spans="10:21" x14ac:dyDescent="0.25">
      <c r="J93" s="176" t="s">
        <v>1921</v>
      </c>
      <c r="K93" s="174" t="s">
        <v>2201</v>
      </c>
      <c r="R93" s="8" t="s">
        <v>564</v>
      </c>
      <c r="S93" s="8" t="s">
        <v>280</v>
      </c>
      <c r="T93" s="8">
        <v>630</v>
      </c>
      <c r="U93" t="s">
        <v>1005</v>
      </c>
    </row>
    <row r="94" spans="10:21" x14ac:dyDescent="0.25">
      <c r="J94" s="176" t="s">
        <v>1971</v>
      </c>
      <c r="K94" s="174" t="s">
        <v>2101</v>
      </c>
      <c r="R94" s="8" t="s">
        <v>565</v>
      </c>
      <c r="S94" s="8" t="s">
        <v>281</v>
      </c>
      <c r="T94" s="8">
        <v>630</v>
      </c>
      <c r="U94" t="s">
        <v>1005</v>
      </c>
    </row>
    <row r="95" spans="10:21" x14ac:dyDescent="0.25">
      <c r="J95" s="176" t="s">
        <v>1981</v>
      </c>
      <c r="K95" s="174" t="s">
        <v>2102</v>
      </c>
      <c r="R95" s="8" t="s">
        <v>566</v>
      </c>
      <c r="S95" s="8" t="s">
        <v>282</v>
      </c>
      <c r="T95" s="8">
        <v>420</v>
      </c>
      <c r="U95" t="s">
        <v>1005</v>
      </c>
    </row>
    <row r="96" spans="10:21" x14ac:dyDescent="0.25">
      <c r="J96" s="176" t="s">
        <v>2103</v>
      </c>
      <c r="K96" s="174" t="s">
        <v>2104</v>
      </c>
      <c r="R96" s="8" t="s">
        <v>567</v>
      </c>
      <c r="S96" s="8" t="s">
        <v>283</v>
      </c>
      <c r="T96" s="8">
        <v>876</v>
      </c>
      <c r="U96" t="s">
        <v>1005</v>
      </c>
    </row>
    <row r="97" spans="10:21" x14ac:dyDescent="0.25">
      <c r="J97" s="176" t="s">
        <v>2105</v>
      </c>
      <c r="K97" s="174" t="s">
        <v>2106</v>
      </c>
      <c r="R97" s="8" t="s">
        <v>568</v>
      </c>
      <c r="S97" s="8" t="s">
        <v>284</v>
      </c>
      <c r="T97" s="8">
        <v>876</v>
      </c>
      <c r="U97" t="s">
        <v>1005</v>
      </c>
    </row>
    <row r="98" spans="10:21" x14ac:dyDescent="0.25">
      <c r="J98" s="176" t="s">
        <v>1982</v>
      </c>
      <c r="K98" s="174" t="s">
        <v>2107</v>
      </c>
      <c r="R98" s="8" t="s">
        <v>569</v>
      </c>
      <c r="S98" s="8" t="s">
        <v>285</v>
      </c>
      <c r="T98" s="8">
        <v>950</v>
      </c>
      <c r="U98" t="s">
        <v>1005</v>
      </c>
    </row>
    <row r="99" spans="10:21" x14ac:dyDescent="0.25">
      <c r="J99" s="176" t="s">
        <v>1944</v>
      </c>
      <c r="K99" s="174" t="s">
        <v>2108</v>
      </c>
      <c r="R99" s="8" t="s">
        <v>570</v>
      </c>
      <c r="S99" s="8" t="s">
        <v>286</v>
      </c>
      <c r="T99" s="8">
        <v>883</v>
      </c>
      <c r="U99" t="s">
        <v>1005</v>
      </c>
    </row>
    <row r="100" spans="10:21" x14ac:dyDescent="0.25">
      <c r="J100" s="176" t="s">
        <v>1956</v>
      </c>
      <c r="K100" s="174" t="s">
        <v>2109</v>
      </c>
      <c r="R100" s="8" t="s">
        <v>571</v>
      </c>
      <c r="S100" s="8" t="s">
        <v>287</v>
      </c>
      <c r="T100" s="8">
        <v>950</v>
      </c>
      <c r="U100" t="s">
        <v>1005</v>
      </c>
    </row>
    <row r="101" spans="10:21" x14ac:dyDescent="0.25">
      <c r="J101" s="176" t="s">
        <v>1964</v>
      </c>
      <c r="K101" s="174" t="s">
        <v>2110</v>
      </c>
      <c r="R101" s="8" t="s">
        <v>572</v>
      </c>
      <c r="S101" s="8" t="s">
        <v>288</v>
      </c>
      <c r="T101" s="8">
        <v>330</v>
      </c>
      <c r="U101" t="s">
        <v>1005</v>
      </c>
    </row>
    <row r="102" spans="10:21" x14ac:dyDescent="0.25">
      <c r="J102" s="176" t="s">
        <v>1967</v>
      </c>
      <c r="K102" s="174" t="s">
        <v>2111</v>
      </c>
      <c r="R102" s="8" t="s">
        <v>573</v>
      </c>
      <c r="S102" s="8" t="s">
        <v>289</v>
      </c>
      <c r="T102" s="8">
        <v>350</v>
      </c>
      <c r="U102" t="s">
        <v>1005</v>
      </c>
    </row>
    <row r="103" spans="10:21" x14ac:dyDescent="0.25">
      <c r="J103" s="176" t="s">
        <v>1969</v>
      </c>
      <c r="K103" s="174" t="s">
        <v>2112</v>
      </c>
      <c r="R103" s="8" t="s">
        <v>574</v>
      </c>
      <c r="S103" s="8" t="s">
        <v>290</v>
      </c>
      <c r="T103" s="8">
        <v>466</v>
      </c>
      <c r="U103" t="s">
        <v>1005</v>
      </c>
    </row>
    <row r="104" spans="10:21" x14ac:dyDescent="0.25">
      <c r="J104" s="176" t="s">
        <v>1974</v>
      </c>
      <c r="K104" s="174" t="s">
        <v>2113</v>
      </c>
      <c r="R104" s="8" t="s">
        <v>575</v>
      </c>
      <c r="S104" s="8" t="s">
        <v>291</v>
      </c>
      <c r="T104" s="8">
        <v>515</v>
      </c>
      <c r="U104" t="s">
        <v>1005</v>
      </c>
    </row>
    <row r="105" spans="10:21" x14ac:dyDescent="0.25">
      <c r="J105" s="176" t="s">
        <v>1976</v>
      </c>
      <c r="K105" s="174" t="s">
        <v>2202</v>
      </c>
      <c r="R105" s="8" t="s">
        <v>576</v>
      </c>
      <c r="S105" s="8" t="s">
        <v>292</v>
      </c>
      <c r="T105" s="8">
        <v>689</v>
      </c>
      <c r="U105" t="s">
        <v>1005</v>
      </c>
    </row>
    <row r="106" spans="10:21" x14ac:dyDescent="0.25">
      <c r="J106" s="176" t="s">
        <v>2025</v>
      </c>
      <c r="K106" s="174" t="s">
        <v>2114</v>
      </c>
      <c r="R106" s="8" t="s">
        <v>577</v>
      </c>
      <c r="S106" s="8" t="s">
        <v>293</v>
      </c>
      <c r="T106" s="8">
        <v>730</v>
      </c>
      <c r="U106" t="s">
        <v>1005</v>
      </c>
    </row>
    <row r="107" spans="10:21" x14ac:dyDescent="0.25">
      <c r="J107" s="176" t="s">
        <v>1980</v>
      </c>
      <c r="K107" s="174" t="s">
        <v>2115</v>
      </c>
      <c r="R107" s="8" t="s">
        <v>578</v>
      </c>
      <c r="S107" s="8" t="s">
        <v>294</v>
      </c>
      <c r="T107" s="8">
        <v>472</v>
      </c>
      <c r="U107" t="s">
        <v>1005</v>
      </c>
    </row>
    <row r="108" spans="10:21" x14ac:dyDescent="0.25">
      <c r="J108" s="176" t="s">
        <v>1968</v>
      </c>
      <c r="K108" s="174" t="s">
        <v>2116</v>
      </c>
      <c r="R108" s="8" t="s">
        <v>579</v>
      </c>
      <c r="S108" s="8" t="s">
        <v>295</v>
      </c>
      <c r="T108" s="8">
        <v>770</v>
      </c>
      <c r="U108" t="s">
        <v>1005</v>
      </c>
    </row>
    <row r="109" spans="10:21" x14ac:dyDescent="0.25">
      <c r="J109" s="176" t="s">
        <v>1970</v>
      </c>
      <c r="K109" s="174" t="s">
        <v>2117</v>
      </c>
      <c r="R109" s="8" t="s">
        <v>580</v>
      </c>
      <c r="S109" s="8" t="s">
        <v>296</v>
      </c>
      <c r="T109" s="8">
        <v>470</v>
      </c>
      <c r="U109" t="s">
        <v>1005</v>
      </c>
    </row>
    <row r="110" spans="10:21" x14ac:dyDescent="0.25">
      <c r="J110" s="176" t="s">
        <v>1973</v>
      </c>
      <c r="K110" s="174" t="s">
        <v>2118</v>
      </c>
      <c r="R110" s="8" t="s">
        <v>581</v>
      </c>
      <c r="S110" s="8" t="s">
        <v>297</v>
      </c>
      <c r="T110" s="8">
        <v>480</v>
      </c>
      <c r="U110" t="s">
        <v>1005</v>
      </c>
    </row>
    <row r="111" spans="10:21" x14ac:dyDescent="0.25">
      <c r="J111" s="176" t="s">
        <v>1869</v>
      </c>
      <c r="K111" s="174" t="s">
        <v>2119</v>
      </c>
      <c r="R111" s="8" t="s">
        <v>582</v>
      </c>
      <c r="S111" s="8" t="s">
        <v>298</v>
      </c>
      <c r="T111" s="8">
        <v>389</v>
      </c>
      <c r="U111" t="s">
        <v>1005</v>
      </c>
    </row>
    <row r="112" spans="10:21" x14ac:dyDescent="0.25">
      <c r="J112" s="176" t="s">
        <v>1875</v>
      </c>
      <c r="K112" s="174" t="s">
        <v>2203</v>
      </c>
      <c r="R112" s="8" t="s">
        <v>583</v>
      </c>
      <c r="S112" s="8" t="s">
        <v>299</v>
      </c>
      <c r="T112" s="8">
        <v>434</v>
      </c>
      <c r="U112" t="s">
        <v>1005</v>
      </c>
    </row>
    <row r="113" spans="3:21" x14ac:dyDescent="0.25">
      <c r="J113" s="176" t="s">
        <v>1883</v>
      </c>
      <c r="K113" s="174" t="s">
        <v>2120</v>
      </c>
      <c r="R113" s="8" t="s">
        <v>584</v>
      </c>
      <c r="S113" s="8" t="s">
        <v>300</v>
      </c>
      <c r="T113" s="8">
        <v>250</v>
      </c>
      <c r="U113" t="s">
        <v>1005</v>
      </c>
    </row>
    <row r="114" spans="3:21" x14ac:dyDescent="0.25">
      <c r="J114" s="176" t="s">
        <v>1890</v>
      </c>
      <c r="K114" s="174" t="s">
        <v>2121</v>
      </c>
      <c r="R114" s="8" t="s">
        <v>585</v>
      </c>
      <c r="S114" s="8" t="s">
        <v>301</v>
      </c>
      <c r="T114" s="8">
        <v>572</v>
      </c>
      <c r="U114" t="s">
        <v>1005</v>
      </c>
    </row>
    <row r="115" spans="3:21" x14ac:dyDescent="0.25">
      <c r="J115" s="176" t="s">
        <v>1897</v>
      </c>
      <c r="K115" s="174" t="s">
        <v>2122</v>
      </c>
      <c r="R115" s="8" t="s">
        <v>586</v>
      </c>
      <c r="S115" s="8" t="s">
        <v>302</v>
      </c>
      <c r="T115" s="8">
        <v>472</v>
      </c>
      <c r="U115" t="s">
        <v>1005</v>
      </c>
    </row>
    <row r="116" spans="3:21" x14ac:dyDescent="0.25">
      <c r="J116" s="176" t="s">
        <v>1918</v>
      </c>
      <c r="K116" s="174" t="s">
        <v>2123</v>
      </c>
      <c r="R116" s="8" t="s">
        <v>587</v>
      </c>
      <c r="S116" s="8" t="s">
        <v>303</v>
      </c>
      <c r="T116" s="8">
        <v>1100</v>
      </c>
      <c r="U116" t="s">
        <v>1005</v>
      </c>
    </row>
    <row r="117" spans="3:21" x14ac:dyDescent="0.25">
      <c r="J117" s="176" t="s">
        <v>1926</v>
      </c>
      <c r="K117" s="174" t="s">
        <v>2124</v>
      </c>
      <c r="R117" s="8" t="s">
        <v>588</v>
      </c>
      <c r="S117" s="8" t="s">
        <v>304</v>
      </c>
      <c r="T117" s="8">
        <v>1277</v>
      </c>
      <c r="U117" t="s">
        <v>1005</v>
      </c>
    </row>
    <row r="118" spans="3:21" x14ac:dyDescent="0.25">
      <c r="J118" s="176" t="s">
        <v>1933</v>
      </c>
      <c r="K118" s="174" t="s">
        <v>2125</v>
      </c>
      <c r="R118" s="8" t="s">
        <v>589</v>
      </c>
      <c r="S118" s="8" t="s">
        <v>305</v>
      </c>
      <c r="T118" s="8">
        <v>457</v>
      </c>
      <c r="U118" t="s">
        <v>1005</v>
      </c>
    </row>
    <row r="119" spans="3:21" x14ac:dyDescent="0.25">
      <c r="J119" s="176" t="s">
        <v>1939</v>
      </c>
      <c r="K119" s="174" t="s">
        <v>2126</v>
      </c>
      <c r="R119" s="8" t="s">
        <v>590</v>
      </c>
      <c r="S119" s="8" t="s">
        <v>306</v>
      </c>
      <c r="T119" s="8">
        <v>457</v>
      </c>
      <c r="U119" t="s">
        <v>1005</v>
      </c>
    </row>
    <row r="120" spans="3:21" x14ac:dyDescent="0.25">
      <c r="J120" s="176" t="s">
        <v>1951</v>
      </c>
      <c r="K120" s="174" t="s">
        <v>2127</v>
      </c>
      <c r="R120" s="8" t="s">
        <v>591</v>
      </c>
      <c r="S120" s="8" t="s">
        <v>307</v>
      </c>
      <c r="T120" s="8">
        <v>487</v>
      </c>
      <c r="U120" t="s">
        <v>1005</v>
      </c>
    </row>
    <row r="121" spans="3:21" x14ac:dyDescent="0.25">
      <c r="J121" s="176" t="s">
        <v>1961</v>
      </c>
      <c r="K121" s="174" t="s">
        <v>2128</v>
      </c>
      <c r="R121" s="8" t="s">
        <v>592</v>
      </c>
      <c r="S121" s="8" t="s">
        <v>308</v>
      </c>
      <c r="T121" s="8">
        <v>1000</v>
      </c>
      <c r="U121" t="s">
        <v>1005</v>
      </c>
    </row>
    <row r="122" spans="3:21" x14ac:dyDescent="0.25">
      <c r="J122" s="29"/>
      <c r="K122" s="30"/>
      <c r="R122" s="8" t="s">
        <v>593</v>
      </c>
      <c r="S122" s="8" t="s">
        <v>309</v>
      </c>
      <c r="T122" s="8">
        <v>500</v>
      </c>
      <c r="U122" t="s">
        <v>1005</v>
      </c>
    </row>
    <row r="123" spans="3:21" x14ac:dyDescent="0.25">
      <c r="J123" s="29"/>
      <c r="K123" s="30"/>
      <c r="R123" s="8" t="s">
        <v>594</v>
      </c>
      <c r="S123" s="8" t="s">
        <v>310</v>
      </c>
      <c r="T123" s="8">
        <v>550</v>
      </c>
      <c r="U123" t="s">
        <v>1005</v>
      </c>
    </row>
    <row r="124" spans="3:21" x14ac:dyDescent="0.25">
      <c r="J124" s="29"/>
      <c r="K124" s="30"/>
      <c r="R124" s="8" t="s">
        <v>595</v>
      </c>
      <c r="S124" s="8" t="s">
        <v>311</v>
      </c>
      <c r="T124" s="8">
        <v>700</v>
      </c>
      <c r="U124" t="s">
        <v>1005</v>
      </c>
    </row>
    <row r="125" spans="3:21" x14ac:dyDescent="0.25">
      <c r="C125" s="30"/>
      <c r="J125" s="29"/>
      <c r="K125" s="30"/>
      <c r="R125" s="8" t="s">
        <v>596</v>
      </c>
      <c r="S125" s="8" t="s">
        <v>312</v>
      </c>
      <c r="T125" s="8">
        <v>2200</v>
      </c>
      <c r="U125" t="s">
        <v>1005</v>
      </c>
    </row>
    <row r="126" spans="3:21" x14ac:dyDescent="0.25">
      <c r="J126" s="29"/>
      <c r="K126" s="30"/>
      <c r="R126" s="8" t="s">
        <v>597</v>
      </c>
      <c r="S126" s="8" t="s">
        <v>313</v>
      </c>
      <c r="T126" s="8">
        <v>1650</v>
      </c>
      <c r="U126" t="s">
        <v>1005</v>
      </c>
    </row>
    <row r="127" spans="3:21" x14ac:dyDescent="0.25">
      <c r="J127" s="29"/>
      <c r="K127" s="30"/>
      <c r="R127" s="8" t="s">
        <v>598</v>
      </c>
      <c r="S127" s="8" t="s">
        <v>314</v>
      </c>
      <c r="T127" s="8">
        <v>2163</v>
      </c>
      <c r="U127" t="s">
        <v>1005</v>
      </c>
    </row>
    <row r="128" spans="3:21" x14ac:dyDescent="0.25">
      <c r="J128" s="29"/>
      <c r="K128" s="30"/>
      <c r="R128" s="8" t="s">
        <v>599</v>
      </c>
      <c r="S128" s="8" t="s">
        <v>315</v>
      </c>
      <c r="T128" s="8">
        <v>125</v>
      </c>
      <c r="U128" t="s">
        <v>1005</v>
      </c>
    </row>
    <row r="129" spans="10:21" x14ac:dyDescent="0.25">
      <c r="J129" s="29"/>
      <c r="K129" s="30"/>
      <c r="R129" s="8" t="s">
        <v>600</v>
      </c>
      <c r="S129" s="8" t="s">
        <v>316</v>
      </c>
      <c r="T129" s="8">
        <v>980</v>
      </c>
      <c r="U129" t="s">
        <v>1005</v>
      </c>
    </row>
    <row r="130" spans="10:21" x14ac:dyDescent="0.25">
      <c r="J130" s="29"/>
      <c r="K130" s="30"/>
      <c r="R130" s="8" t="s">
        <v>601</v>
      </c>
      <c r="S130" s="8" t="s">
        <v>317</v>
      </c>
      <c r="T130" s="8">
        <v>150</v>
      </c>
      <c r="U130" t="s">
        <v>1005</v>
      </c>
    </row>
    <row r="131" spans="10:21" x14ac:dyDescent="0.25">
      <c r="J131" s="29"/>
      <c r="K131" s="30"/>
      <c r="R131" s="8" t="s">
        <v>602</v>
      </c>
      <c r="S131" s="8" t="s">
        <v>318</v>
      </c>
      <c r="T131" s="8">
        <v>340</v>
      </c>
      <c r="U131" t="s">
        <v>1005</v>
      </c>
    </row>
    <row r="132" spans="10:21" x14ac:dyDescent="0.25">
      <c r="J132" s="29"/>
      <c r="K132" s="30"/>
      <c r="R132" s="8" t="s">
        <v>603</v>
      </c>
      <c r="S132" s="8" t="s">
        <v>319</v>
      </c>
      <c r="T132" s="8">
        <v>2134</v>
      </c>
      <c r="U132" t="s">
        <v>1005</v>
      </c>
    </row>
    <row r="133" spans="10:21" x14ac:dyDescent="0.25">
      <c r="J133" s="29"/>
      <c r="K133" s="30"/>
      <c r="R133" s="8" t="s">
        <v>604</v>
      </c>
      <c r="S133" s="8" t="s">
        <v>320</v>
      </c>
      <c r="T133" s="8">
        <v>2284</v>
      </c>
      <c r="U133" t="s">
        <v>1005</v>
      </c>
    </row>
    <row r="134" spans="10:21" x14ac:dyDescent="0.25">
      <c r="J134" s="29"/>
      <c r="K134" s="30"/>
      <c r="R134" s="8" t="s">
        <v>605</v>
      </c>
      <c r="S134" s="8" t="s">
        <v>321</v>
      </c>
      <c r="T134" s="8">
        <v>10100</v>
      </c>
      <c r="U134" t="s">
        <v>1005</v>
      </c>
    </row>
    <row r="135" spans="10:21" x14ac:dyDescent="0.25">
      <c r="J135" s="29"/>
      <c r="K135" s="30"/>
      <c r="R135" s="8" t="s">
        <v>606</v>
      </c>
      <c r="S135" s="8" t="s">
        <v>322</v>
      </c>
      <c r="T135" s="8">
        <v>10100</v>
      </c>
      <c r="U135" t="s">
        <v>1005</v>
      </c>
    </row>
    <row r="136" spans="10:21" x14ac:dyDescent="0.25">
      <c r="J136" s="29"/>
      <c r="K136" s="30"/>
      <c r="R136" s="8" t="s">
        <v>607</v>
      </c>
      <c r="S136" s="8" t="s">
        <v>323</v>
      </c>
      <c r="T136" s="8">
        <v>18000</v>
      </c>
      <c r="U136" t="s">
        <v>1005</v>
      </c>
    </row>
    <row r="137" spans="10:21" x14ac:dyDescent="0.25">
      <c r="J137" s="29"/>
      <c r="K137" s="30"/>
      <c r="R137" s="8" t="s">
        <v>608</v>
      </c>
      <c r="S137" s="8" t="s">
        <v>324</v>
      </c>
      <c r="T137" s="8">
        <v>13500</v>
      </c>
      <c r="U137" t="s">
        <v>1005</v>
      </c>
    </row>
    <row r="138" spans="10:21" x14ac:dyDescent="0.25">
      <c r="J138" s="29"/>
      <c r="K138" s="30"/>
      <c r="R138" s="8" t="s">
        <v>609</v>
      </c>
      <c r="S138" s="8" t="s">
        <v>325</v>
      </c>
      <c r="T138" s="8">
        <v>14500</v>
      </c>
      <c r="U138" t="s">
        <v>1005</v>
      </c>
    </row>
    <row r="139" spans="10:21" x14ac:dyDescent="0.25">
      <c r="J139" s="29"/>
      <c r="K139" s="30"/>
      <c r="R139" s="8" t="s">
        <v>610</v>
      </c>
      <c r="S139" s="8" t="s">
        <v>326</v>
      </c>
      <c r="T139" s="8">
        <v>3450</v>
      </c>
      <c r="U139" t="s">
        <v>1005</v>
      </c>
    </row>
    <row r="140" spans="10:21" x14ac:dyDescent="0.25">
      <c r="J140" s="29"/>
      <c r="K140" s="30"/>
      <c r="R140" s="8" t="s">
        <v>611</v>
      </c>
      <c r="S140" s="8" t="s">
        <v>327</v>
      </c>
      <c r="T140" s="8">
        <v>4500</v>
      </c>
      <c r="U140" t="s">
        <v>1005</v>
      </c>
    </row>
    <row r="141" spans="10:21" x14ac:dyDescent="0.25">
      <c r="J141" s="29"/>
      <c r="K141" s="30"/>
      <c r="R141" s="8" t="s">
        <v>612</v>
      </c>
      <c r="S141" s="8" t="s">
        <v>328</v>
      </c>
      <c r="T141" s="8">
        <v>3500</v>
      </c>
      <c r="U141" t="s">
        <v>1005</v>
      </c>
    </row>
    <row r="142" spans="10:21" x14ac:dyDescent="0.25">
      <c r="J142" s="29"/>
      <c r="K142" s="30"/>
      <c r="R142" s="8" t="s">
        <v>613</v>
      </c>
      <c r="S142" s="8" t="s">
        <v>329</v>
      </c>
      <c r="T142" s="8">
        <v>1919</v>
      </c>
      <c r="U142" t="s">
        <v>1005</v>
      </c>
    </row>
    <row r="143" spans="10:21" x14ac:dyDescent="0.25">
      <c r="J143" s="29"/>
      <c r="K143" s="30"/>
      <c r="R143" s="8" t="s">
        <v>614</v>
      </c>
      <c r="S143" s="8" t="s">
        <v>330</v>
      </c>
      <c r="T143" s="8">
        <v>1709</v>
      </c>
      <c r="U143" t="s">
        <v>1005</v>
      </c>
    </row>
    <row r="144" spans="10:21" x14ac:dyDescent="0.25">
      <c r="J144" s="29"/>
      <c r="K144" s="30"/>
      <c r="R144" s="8" t="s">
        <v>615</v>
      </c>
      <c r="S144" s="8" t="s">
        <v>331</v>
      </c>
      <c r="T144" s="8">
        <v>1100</v>
      </c>
      <c r="U144" t="s">
        <v>1005</v>
      </c>
    </row>
    <row r="145" spans="10:21" x14ac:dyDescent="0.25">
      <c r="J145" s="29"/>
      <c r="K145" s="30"/>
      <c r="R145" s="8" t="s">
        <v>616</v>
      </c>
      <c r="S145" s="8" t="s">
        <v>332</v>
      </c>
      <c r="T145" s="8">
        <v>475</v>
      </c>
      <c r="U145" t="s">
        <v>1005</v>
      </c>
    </row>
    <row r="146" spans="10:21" x14ac:dyDescent="0.25">
      <c r="J146" s="29"/>
      <c r="K146" s="30"/>
      <c r="R146" s="8" t="s">
        <v>617</v>
      </c>
      <c r="S146" s="8" t="s">
        <v>333</v>
      </c>
      <c r="T146" s="8">
        <v>330</v>
      </c>
      <c r="U146" t="s">
        <v>1005</v>
      </c>
    </row>
    <row r="147" spans="10:21" x14ac:dyDescent="0.25">
      <c r="J147" s="29"/>
      <c r="K147" s="30"/>
      <c r="R147" s="8" t="s">
        <v>618</v>
      </c>
      <c r="S147" s="8" t="s">
        <v>334</v>
      </c>
      <c r="T147" s="8">
        <v>333</v>
      </c>
      <c r="U147" t="s">
        <v>1005</v>
      </c>
    </row>
    <row r="148" spans="10:21" x14ac:dyDescent="0.25">
      <c r="J148" s="29"/>
      <c r="K148" s="30"/>
      <c r="R148" s="8" t="s">
        <v>619</v>
      </c>
      <c r="S148" s="8" t="s">
        <v>335</v>
      </c>
      <c r="T148" s="8">
        <v>300</v>
      </c>
      <c r="U148" t="s">
        <v>1005</v>
      </c>
    </row>
    <row r="149" spans="10:21" x14ac:dyDescent="0.25">
      <c r="J149" s="29"/>
      <c r="K149" s="30"/>
      <c r="R149" s="8" t="s">
        <v>620</v>
      </c>
      <c r="S149" s="8" t="s">
        <v>336</v>
      </c>
      <c r="T149" s="8">
        <v>410</v>
      </c>
      <c r="U149" t="s">
        <v>1005</v>
      </c>
    </row>
    <row r="150" spans="10:21" x14ac:dyDescent="0.25">
      <c r="J150" s="29"/>
      <c r="K150" s="30"/>
      <c r="R150" s="8" t="s">
        <v>621</v>
      </c>
      <c r="S150" s="8" t="s">
        <v>337</v>
      </c>
      <c r="T150" s="8">
        <v>1000</v>
      </c>
      <c r="U150" t="s">
        <v>1005</v>
      </c>
    </row>
    <row r="151" spans="10:21" x14ac:dyDescent="0.25">
      <c r="J151" s="29"/>
      <c r="K151" s="30"/>
      <c r="R151" s="8" t="s">
        <v>622</v>
      </c>
      <c r="S151" s="8" t="s">
        <v>338</v>
      </c>
      <c r="T151" s="8">
        <v>273</v>
      </c>
      <c r="U151" t="s">
        <v>1005</v>
      </c>
    </row>
    <row r="152" spans="10:21" x14ac:dyDescent="0.25">
      <c r="J152" s="29"/>
      <c r="K152" s="30"/>
      <c r="R152" s="8" t="s">
        <v>623</v>
      </c>
      <c r="S152" s="8" t="s">
        <v>339</v>
      </c>
      <c r="T152" s="8">
        <v>249</v>
      </c>
      <c r="U152" t="s">
        <v>1005</v>
      </c>
    </row>
    <row r="153" spans="10:21" x14ac:dyDescent="0.25">
      <c r="J153" s="29"/>
      <c r="K153" s="30"/>
      <c r="R153" s="8" t="s">
        <v>624</v>
      </c>
      <c r="S153" s="8" t="s">
        <v>340</v>
      </c>
      <c r="T153" s="8">
        <v>700</v>
      </c>
      <c r="U153" t="s">
        <v>1005</v>
      </c>
    </row>
    <row r="154" spans="10:21" x14ac:dyDescent="0.25">
      <c r="J154" s="29"/>
      <c r="K154" s="30"/>
      <c r="R154" s="8" t="s">
        <v>625</v>
      </c>
      <c r="S154" s="8" t="s">
        <v>341</v>
      </c>
      <c r="T154" s="8">
        <v>2950</v>
      </c>
      <c r="U154" t="s">
        <v>1005</v>
      </c>
    </row>
    <row r="155" spans="10:21" x14ac:dyDescent="0.25">
      <c r="J155" s="29"/>
      <c r="K155" s="30"/>
      <c r="R155" s="8" t="s">
        <v>626</v>
      </c>
      <c r="S155" s="8" t="s">
        <v>342</v>
      </c>
      <c r="T155" s="8">
        <v>1500</v>
      </c>
      <c r="U155" t="s">
        <v>1005</v>
      </c>
    </row>
    <row r="156" spans="10:21" x14ac:dyDescent="0.25">
      <c r="J156" s="29"/>
      <c r="K156" s="30"/>
      <c r="R156" s="8" t="s">
        <v>627</v>
      </c>
      <c r="S156" s="8" t="s">
        <v>343</v>
      </c>
      <c r="T156" s="8">
        <v>650</v>
      </c>
      <c r="U156" t="s">
        <v>1005</v>
      </c>
    </row>
    <row r="157" spans="10:21" x14ac:dyDescent="0.25">
      <c r="J157" s="29"/>
      <c r="K157" s="30"/>
      <c r="R157" s="8" t="s">
        <v>628</v>
      </c>
      <c r="S157" s="8" t="s">
        <v>344</v>
      </c>
      <c r="T157" s="8">
        <v>450</v>
      </c>
      <c r="U157" t="s">
        <v>1005</v>
      </c>
    </row>
    <row r="158" spans="10:21" x14ac:dyDescent="0.25">
      <c r="J158" s="29"/>
      <c r="K158" s="30"/>
      <c r="R158" s="8" t="s">
        <v>629</v>
      </c>
      <c r="S158" s="8" t="s">
        <v>345</v>
      </c>
      <c r="T158" s="8">
        <v>150</v>
      </c>
      <c r="U158" t="s">
        <v>1005</v>
      </c>
    </row>
    <row r="159" spans="10:21" x14ac:dyDescent="0.25">
      <c r="J159" s="29"/>
      <c r="K159" s="30"/>
      <c r="R159" s="8" t="s">
        <v>630</v>
      </c>
      <c r="S159" s="8" t="s">
        <v>346</v>
      </c>
      <c r="T159" s="8">
        <v>800</v>
      </c>
      <c r="U159" t="s">
        <v>1005</v>
      </c>
    </row>
    <row r="160" spans="10:21" x14ac:dyDescent="0.25">
      <c r="J160" s="29"/>
      <c r="K160" s="30"/>
      <c r="R160" s="8" t="s">
        <v>631</v>
      </c>
      <c r="S160" s="8" t="s">
        <v>347</v>
      </c>
      <c r="T160" s="8">
        <v>5000</v>
      </c>
      <c r="U160" t="s">
        <v>1005</v>
      </c>
    </row>
    <row r="161" spans="10:21" x14ac:dyDescent="0.25">
      <c r="J161" s="29"/>
      <c r="K161" s="30"/>
      <c r="R161" s="8" t="s">
        <v>632</v>
      </c>
      <c r="S161" s="8" t="s">
        <v>348</v>
      </c>
      <c r="T161" s="8">
        <v>1000</v>
      </c>
      <c r="U161" t="s">
        <v>1005</v>
      </c>
    </row>
    <row r="162" spans="10:21" x14ac:dyDescent="0.25">
      <c r="J162" s="29"/>
      <c r="K162" s="30"/>
      <c r="R162" s="8" t="s">
        <v>633</v>
      </c>
      <c r="S162" s="8" t="s">
        <v>349</v>
      </c>
      <c r="T162" s="8">
        <v>1200</v>
      </c>
      <c r="U162" t="s">
        <v>1005</v>
      </c>
    </row>
    <row r="163" spans="10:21" x14ac:dyDescent="0.25">
      <c r="J163" s="29"/>
      <c r="K163" s="30"/>
      <c r="R163" s="8" t="s">
        <v>634</v>
      </c>
      <c r="S163" s="8" t="s">
        <v>350</v>
      </c>
      <c r="T163" s="8">
        <v>774</v>
      </c>
      <c r="U163" t="s">
        <v>1005</v>
      </c>
    </row>
    <row r="164" spans="10:21" x14ac:dyDescent="0.25">
      <c r="J164" s="31"/>
      <c r="K164" s="32"/>
      <c r="R164" s="8" t="s">
        <v>635</v>
      </c>
      <c r="S164" s="8" t="s">
        <v>351</v>
      </c>
      <c r="T164" s="8">
        <v>2500</v>
      </c>
      <c r="U164" t="s">
        <v>1005</v>
      </c>
    </row>
    <row r="165" spans="10:21" x14ac:dyDescent="0.25">
      <c r="J165" s="31"/>
      <c r="K165" s="32"/>
      <c r="R165" s="8" t="s">
        <v>636</v>
      </c>
      <c r="S165" s="8" t="s">
        <v>352</v>
      </c>
      <c r="T165" s="8">
        <v>500</v>
      </c>
      <c r="U165" t="s">
        <v>1005</v>
      </c>
    </row>
    <row r="166" spans="10:21" x14ac:dyDescent="0.25">
      <c r="J166" s="31"/>
      <c r="K166" s="32"/>
      <c r="R166" s="8" t="s">
        <v>637</v>
      </c>
      <c r="S166" s="8" t="s">
        <v>353</v>
      </c>
      <c r="T166" s="8">
        <v>2600</v>
      </c>
      <c r="U166" t="s">
        <v>1005</v>
      </c>
    </row>
    <row r="167" spans="10:21" x14ac:dyDescent="0.25">
      <c r="J167" s="31"/>
      <c r="K167" s="32"/>
      <c r="R167" s="8" t="s">
        <v>638</v>
      </c>
      <c r="S167" s="8" t="s">
        <v>354</v>
      </c>
      <c r="T167" s="8">
        <v>1160</v>
      </c>
      <c r="U167" t="s">
        <v>1005</v>
      </c>
    </row>
    <row r="168" spans="10:21" x14ac:dyDescent="0.25">
      <c r="J168" s="31"/>
      <c r="K168" s="32"/>
      <c r="R168" s="8" t="s">
        <v>639</v>
      </c>
      <c r="S168" s="8" t="s">
        <v>355</v>
      </c>
      <c r="T168" s="8">
        <v>612</v>
      </c>
      <c r="U168" t="s">
        <v>1005</v>
      </c>
    </row>
    <row r="169" spans="10:21" x14ac:dyDescent="0.25">
      <c r="J169" s="31"/>
      <c r="K169" s="32"/>
      <c r="R169" s="8" t="s">
        <v>640</v>
      </c>
      <c r="S169" s="8" t="s">
        <v>356</v>
      </c>
      <c r="T169" s="8">
        <v>1000</v>
      </c>
      <c r="U169" t="s">
        <v>1005</v>
      </c>
    </row>
    <row r="170" spans="10:21" x14ac:dyDescent="0.25">
      <c r="J170" s="31"/>
      <c r="K170" s="32"/>
      <c r="R170" s="8" t="s">
        <v>641</v>
      </c>
      <c r="S170" s="8" t="s">
        <v>357</v>
      </c>
      <c r="T170" s="8">
        <v>450</v>
      </c>
      <c r="U170" t="s">
        <v>1005</v>
      </c>
    </row>
    <row r="171" spans="10:21" x14ac:dyDescent="0.25">
      <c r="J171" s="31"/>
      <c r="K171" s="32"/>
      <c r="R171" s="8" t="s">
        <v>642</v>
      </c>
      <c r="S171" s="8" t="s">
        <v>358</v>
      </c>
      <c r="T171" s="8">
        <v>1000</v>
      </c>
      <c r="U171" t="s">
        <v>1005</v>
      </c>
    </row>
    <row r="172" spans="10:21" x14ac:dyDescent="0.25">
      <c r="J172" s="31"/>
      <c r="K172" s="32"/>
      <c r="R172" s="8" t="s">
        <v>643</v>
      </c>
      <c r="S172" s="8" t="s">
        <v>359</v>
      </c>
      <c r="T172" s="8">
        <v>2300</v>
      </c>
      <c r="U172" t="s">
        <v>1005</v>
      </c>
    </row>
    <row r="173" spans="10:21" x14ac:dyDescent="0.25">
      <c r="J173" s="31"/>
      <c r="K173" s="32"/>
      <c r="R173" s="8" t="s">
        <v>644</v>
      </c>
      <c r="S173" s="8" t="s">
        <v>360</v>
      </c>
      <c r="T173" s="8">
        <v>942</v>
      </c>
      <c r="U173" t="s">
        <v>1005</v>
      </c>
    </row>
    <row r="174" spans="10:21" x14ac:dyDescent="0.25">
      <c r="J174" s="31"/>
      <c r="K174" s="32"/>
      <c r="R174" s="8" t="s">
        <v>645</v>
      </c>
      <c r="S174" s="8" t="s">
        <v>361</v>
      </c>
      <c r="T174" s="8">
        <v>3200</v>
      </c>
      <c r="U174" t="s">
        <v>1005</v>
      </c>
    </row>
    <row r="175" spans="10:21" x14ac:dyDescent="0.25">
      <c r="J175" s="31"/>
      <c r="K175" s="32"/>
      <c r="R175" s="8" t="s">
        <v>646</v>
      </c>
      <c r="S175" s="8" t="s">
        <v>362</v>
      </c>
      <c r="T175" s="8">
        <v>2500</v>
      </c>
      <c r="U175" t="s">
        <v>1005</v>
      </c>
    </row>
    <row r="176" spans="10:21" x14ac:dyDescent="0.25">
      <c r="J176" s="31"/>
      <c r="K176" s="32"/>
      <c r="R176" s="8" t="s">
        <v>647</v>
      </c>
      <c r="S176" s="8" t="s">
        <v>363</v>
      </c>
      <c r="T176" s="8">
        <v>500</v>
      </c>
      <c r="U176" t="s">
        <v>1005</v>
      </c>
    </row>
    <row r="177" spans="10:21" x14ac:dyDescent="0.25">
      <c r="J177" s="31"/>
      <c r="K177" s="32"/>
      <c r="R177" s="8" t="s">
        <v>648</v>
      </c>
      <c r="S177" s="8" t="s">
        <v>364</v>
      </c>
      <c r="T177" s="8">
        <v>700</v>
      </c>
      <c r="U177" t="s">
        <v>1005</v>
      </c>
    </row>
    <row r="178" spans="10:21" x14ac:dyDescent="0.25">
      <c r="J178" s="31"/>
      <c r="K178" s="32"/>
      <c r="R178" s="8" t="s">
        <v>649</v>
      </c>
      <c r="S178" s="8" t="s">
        <v>365</v>
      </c>
      <c r="T178" s="8">
        <v>1024</v>
      </c>
      <c r="U178" t="s">
        <v>1005</v>
      </c>
    </row>
    <row r="179" spans="10:21" x14ac:dyDescent="0.25">
      <c r="J179" s="31"/>
      <c r="K179" s="32"/>
      <c r="R179" s="8" t="s">
        <v>650</v>
      </c>
      <c r="S179" s="8" t="s">
        <v>366</v>
      </c>
      <c r="T179" s="8">
        <v>1055</v>
      </c>
      <c r="U179" t="s">
        <v>1005</v>
      </c>
    </row>
    <row r="180" spans="10:21" x14ac:dyDescent="0.25">
      <c r="J180" s="31"/>
      <c r="K180" s="32"/>
      <c r="R180" s="8" t="s">
        <v>651</v>
      </c>
      <c r="S180" s="8" t="s">
        <v>367</v>
      </c>
      <c r="T180" s="8">
        <v>711</v>
      </c>
      <c r="U180" t="s">
        <v>1005</v>
      </c>
    </row>
    <row r="181" spans="10:21" x14ac:dyDescent="0.25">
      <c r="J181" s="31"/>
      <c r="K181" s="32"/>
      <c r="R181" s="8" t="s">
        <v>652</v>
      </c>
      <c r="S181" s="8" t="s">
        <v>368</v>
      </c>
      <c r="T181" s="8">
        <v>277</v>
      </c>
      <c r="U181" t="s">
        <v>1005</v>
      </c>
    </row>
    <row r="182" spans="10:21" x14ac:dyDescent="0.25">
      <c r="J182" s="31"/>
      <c r="K182" s="32"/>
      <c r="R182" s="8" t="s">
        <v>653</v>
      </c>
      <c r="S182" s="8" t="s">
        <v>369</v>
      </c>
      <c r="T182" s="8">
        <v>806</v>
      </c>
      <c r="U182" t="s">
        <v>1005</v>
      </c>
    </row>
    <row r="183" spans="10:21" x14ac:dyDescent="0.25">
      <c r="J183" s="31"/>
      <c r="K183" s="32"/>
      <c r="R183" s="8" t="s">
        <v>654</v>
      </c>
      <c r="S183" s="8" t="s">
        <v>370</v>
      </c>
      <c r="T183" s="8">
        <v>408</v>
      </c>
      <c r="U183" t="s">
        <v>1005</v>
      </c>
    </row>
    <row r="184" spans="10:21" x14ac:dyDescent="0.25">
      <c r="J184" s="31"/>
      <c r="K184" s="32"/>
      <c r="R184" s="8" t="s">
        <v>655</v>
      </c>
      <c r="S184" s="8" t="s">
        <v>371</v>
      </c>
      <c r="T184" s="8">
        <v>605</v>
      </c>
      <c r="U184" t="s">
        <v>1005</v>
      </c>
    </row>
    <row r="185" spans="10:21" x14ac:dyDescent="0.25">
      <c r="J185" s="31"/>
      <c r="K185" s="32"/>
      <c r="R185" s="8" t="s">
        <v>656</v>
      </c>
      <c r="S185" s="8" t="s">
        <v>372</v>
      </c>
      <c r="T185" s="8">
        <v>1700</v>
      </c>
      <c r="U185" t="s">
        <v>1005</v>
      </c>
    </row>
    <row r="186" spans="10:21" x14ac:dyDescent="0.25">
      <c r="J186" s="31"/>
      <c r="K186" s="32"/>
      <c r="R186" s="8" t="s">
        <v>657</v>
      </c>
      <c r="S186" s="8" t="s">
        <v>373</v>
      </c>
      <c r="T186" s="8">
        <v>8000</v>
      </c>
      <c r="U186" t="s">
        <v>1005</v>
      </c>
    </row>
    <row r="187" spans="10:21" x14ac:dyDescent="0.25">
      <c r="K187" s="32"/>
      <c r="R187" s="8" t="s">
        <v>658</v>
      </c>
      <c r="S187" s="8" t="s">
        <v>374</v>
      </c>
      <c r="T187" s="8">
        <v>1109</v>
      </c>
      <c r="U187" t="s">
        <v>1005</v>
      </c>
    </row>
    <row r="188" spans="10:21" x14ac:dyDescent="0.25">
      <c r="K188" s="157"/>
      <c r="R188" s="8" t="s">
        <v>659</v>
      </c>
      <c r="S188" s="8" t="s">
        <v>375</v>
      </c>
      <c r="T188" s="8">
        <v>6800</v>
      </c>
      <c r="U188" t="s">
        <v>1005</v>
      </c>
    </row>
    <row r="189" spans="10:21" x14ac:dyDescent="0.25">
      <c r="J189" s="6" t="s">
        <v>2024</v>
      </c>
      <c r="K189" s="157" t="s">
        <v>2023</v>
      </c>
      <c r="R189" s="8" t="s">
        <v>660</v>
      </c>
      <c r="S189" s="8" t="s">
        <v>376</v>
      </c>
      <c r="T189" s="8">
        <v>2700</v>
      </c>
      <c r="U189" t="s">
        <v>1005</v>
      </c>
    </row>
    <row r="190" spans="10:21" x14ac:dyDescent="0.25">
      <c r="R190" s="8" t="s">
        <v>661</v>
      </c>
      <c r="S190" s="8" t="s">
        <v>377</v>
      </c>
      <c r="T190" s="8">
        <v>2900</v>
      </c>
      <c r="U190" t="s">
        <v>1005</v>
      </c>
    </row>
    <row r="191" spans="10:21" x14ac:dyDescent="0.25">
      <c r="R191" s="8" t="s">
        <v>662</v>
      </c>
      <c r="S191" s="8" t="s">
        <v>378</v>
      </c>
      <c r="T191" s="8">
        <v>1621</v>
      </c>
      <c r="U191" t="s">
        <v>1005</v>
      </c>
    </row>
    <row r="192" spans="10:21" x14ac:dyDescent="0.25">
      <c r="R192" s="8" t="s">
        <v>663</v>
      </c>
      <c r="S192" s="8" t="s">
        <v>379</v>
      </c>
      <c r="T192" s="8">
        <v>1621</v>
      </c>
      <c r="U192" t="s">
        <v>1005</v>
      </c>
    </row>
    <row r="193" spans="18:21" x14ac:dyDescent="0.25">
      <c r="R193" s="8" t="s">
        <v>664</v>
      </c>
      <c r="S193" s="8" t="s">
        <v>380</v>
      </c>
      <c r="T193" s="8">
        <v>2453</v>
      </c>
      <c r="U193" t="s">
        <v>1005</v>
      </c>
    </row>
    <row r="194" spans="18:21" x14ac:dyDescent="0.25">
      <c r="R194" s="8" t="s">
        <v>665</v>
      </c>
      <c r="S194" s="8" t="s">
        <v>381</v>
      </c>
      <c r="T194" s="8">
        <v>2600</v>
      </c>
      <c r="U194" t="s">
        <v>1005</v>
      </c>
    </row>
    <row r="195" spans="18:21" x14ac:dyDescent="0.25">
      <c r="R195" s="8" t="s">
        <v>666</v>
      </c>
      <c r="S195" s="8" t="s">
        <v>382</v>
      </c>
      <c r="T195" s="8">
        <v>939</v>
      </c>
      <c r="U195" t="s">
        <v>1005</v>
      </c>
    </row>
    <row r="196" spans="18:21" x14ac:dyDescent="0.25">
      <c r="R196" s="8" t="s">
        <v>667</v>
      </c>
      <c r="S196" s="8" t="s">
        <v>383</v>
      </c>
      <c r="T196" s="8">
        <v>1000</v>
      </c>
      <c r="U196" t="s">
        <v>1005</v>
      </c>
    </row>
    <row r="197" spans="18:21" x14ac:dyDescent="0.25">
      <c r="R197" s="8" t="s">
        <v>668</v>
      </c>
      <c r="S197" s="8" t="s">
        <v>384</v>
      </c>
      <c r="T197" s="8">
        <v>558</v>
      </c>
      <c r="U197" t="s">
        <v>1005</v>
      </c>
    </row>
    <row r="198" spans="18:21" x14ac:dyDescent="0.25">
      <c r="R198" s="8" t="s">
        <v>669</v>
      </c>
      <c r="S198" s="8" t="s">
        <v>385</v>
      </c>
      <c r="T198" s="8">
        <v>624</v>
      </c>
      <c r="U198" t="s">
        <v>1005</v>
      </c>
    </row>
    <row r="199" spans="18:21" x14ac:dyDescent="0.25">
      <c r="R199" s="8" t="s">
        <v>670</v>
      </c>
      <c r="S199" s="8" t="s">
        <v>386</v>
      </c>
      <c r="T199" s="8">
        <v>426</v>
      </c>
      <c r="U199" t="s">
        <v>1005</v>
      </c>
    </row>
    <row r="200" spans="18:21" x14ac:dyDescent="0.25">
      <c r="R200" s="8" t="s">
        <v>671</v>
      </c>
      <c r="S200" s="8" t="s">
        <v>387</v>
      </c>
      <c r="T200" s="8">
        <v>574</v>
      </c>
      <c r="U200" t="s">
        <v>1005</v>
      </c>
    </row>
    <row r="201" spans="18:21" x14ac:dyDescent="0.25">
      <c r="R201" s="8" t="s">
        <v>672</v>
      </c>
      <c r="S201" s="8" t="s">
        <v>388</v>
      </c>
      <c r="T201" s="8">
        <v>601</v>
      </c>
      <c r="U201" t="s">
        <v>1005</v>
      </c>
    </row>
    <row r="202" spans="18:21" x14ac:dyDescent="0.25">
      <c r="R202" s="8" t="s">
        <v>673</v>
      </c>
      <c r="S202" s="8" t="s">
        <v>389</v>
      </c>
      <c r="T202" s="8">
        <v>1127</v>
      </c>
      <c r="U202" t="s">
        <v>1005</v>
      </c>
    </row>
    <row r="203" spans="18:21" x14ac:dyDescent="0.25">
      <c r="R203" s="8" t="s">
        <v>674</v>
      </c>
      <c r="S203" s="8" t="s">
        <v>390</v>
      </c>
      <c r="T203" s="8">
        <v>880</v>
      </c>
      <c r="U203" t="s">
        <v>1005</v>
      </c>
    </row>
    <row r="204" spans="18:21" x14ac:dyDescent="0.25">
      <c r="R204" s="8" t="s">
        <v>675</v>
      </c>
      <c r="S204" s="8" t="s">
        <v>391</v>
      </c>
      <c r="T204" s="8">
        <v>2138</v>
      </c>
      <c r="U204" t="s">
        <v>1005</v>
      </c>
    </row>
    <row r="205" spans="18:21" x14ac:dyDescent="0.25">
      <c r="R205" s="8" t="s">
        <v>676</v>
      </c>
      <c r="S205" s="8" t="s">
        <v>392</v>
      </c>
      <c r="T205" s="8">
        <v>3000</v>
      </c>
      <c r="U205" t="s">
        <v>1005</v>
      </c>
    </row>
    <row r="206" spans="18:21" x14ac:dyDescent="0.25">
      <c r="R206" s="8" t="s">
        <v>677</v>
      </c>
      <c r="S206" s="8" t="s">
        <v>393</v>
      </c>
      <c r="T206" s="8">
        <v>1355</v>
      </c>
      <c r="U206" t="s">
        <v>1005</v>
      </c>
    </row>
    <row r="207" spans="18:21" x14ac:dyDescent="0.25">
      <c r="R207" s="8" t="s">
        <v>678</v>
      </c>
      <c r="S207" s="8" t="s">
        <v>394</v>
      </c>
      <c r="T207" s="8">
        <v>4500</v>
      </c>
      <c r="U207" t="s">
        <v>1005</v>
      </c>
    </row>
    <row r="208" spans="18:21" x14ac:dyDescent="0.25">
      <c r="R208" s="8" t="s">
        <v>679</v>
      </c>
      <c r="S208" s="8" t="s">
        <v>395</v>
      </c>
      <c r="T208" s="8">
        <v>1720</v>
      </c>
      <c r="U208" t="s">
        <v>1005</v>
      </c>
    </row>
    <row r="209" spans="18:21" x14ac:dyDescent="0.25">
      <c r="R209" s="8" t="s">
        <v>680</v>
      </c>
      <c r="S209" s="8" t="s">
        <v>396</v>
      </c>
      <c r="T209" s="8">
        <v>1000</v>
      </c>
      <c r="U209" t="s">
        <v>1005</v>
      </c>
    </row>
    <row r="210" spans="18:21" x14ac:dyDescent="0.25">
      <c r="R210" s="8" t="s">
        <v>681</v>
      </c>
      <c r="S210" s="8" t="s">
        <v>397</v>
      </c>
      <c r="T210" s="8">
        <v>1500</v>
      </c>
      <c r="U210" t="s">
        <v>1005</v>
      </c>
    </row>
    <row r="211" spans="18:21" x14ac:dyDescent="0.25">
      <c r="R211" s="8" t="s">
        <v>682</v>
      </c>
      <c r="S211" s="8" t="s">
        <v>398</v>
      </c>
      <c r="T211" s="8">
        <v>1200</v>
      </c>
      <c r="U211" t="s">
        <v>1005</v>
      </c>
    </row>
    <row r="212" spans="18:21" x14ac:dyDescent="0.25">
      <c r="R212" s="8" t="s">
        <v>683</v>
      </c>
      <c r="S212" s="8" t="s">
        <v>399</v>
      </c>
      <c r="T212" s="8">
        <v>1100</v>
      </c>
      <c r="U212" t="s">
        <v>1005</v>
      </c>
    </row>
    <row r="213" spans="18:21" x14ac:dyDescent="0.25">
      <c r="R213" s="8" t="s">
        <v>684</v>
      </c>
      <c r="S213" s="8" t="s">
        <v>400</v>
      </c>
      <c r="T213" s="8">
        <v>200</v>
      </c>
      <c r="U213" t="s">
        <v>1005</v>
      </c>
    </row>
    <row r="214" spans="18:21" x14ac:dyDescent="0.25">
      <c r="R214" s="8" t="s">
        <v>685</v>
      </c>
      <c r="S214" s="8" t="s">
        <v>401</v>
      </c>
      <c r="T214" s="8">
        <v>2000</v>
      </c>
      <c r="U214" t="s">
        <v>1005</v>
      </c>
    </row>
    <row r="215" spans="18:21" x14ac:dyDescent="0.25">
      <c r="R215" s="8" t="s">
        <v>686</v>
      </c>
      <c r="S215" s="8" t="s">
        <v>402</v>
      </c>
      <c r="T215" s="8">
        <v>1375</v>
      </c>
      <c r="U215" t="s">
        <v>1005</v>
      </c>
    </row>
    <row r="216" spans="18:21" x14ac:dyDescent="0.25">
      <c r="R216" s="8" t="s">
        <v>687</v>
      </c>
      <c r="S216" s="8" t="s">
        <v>403</v>
      </c>
      <c r="T216" s="8">
        <v>714</v>
      </c>
      <c r="U216" t="s">
        <v>1005</v>
      </c>
    </row>
    <row r="217" spans="18:21" x14ac:dyDescent="0.25">
      <c r="R217" s="8" t="s">
        <v>688</v>
      </c>
      <c r="S217" s="8" t="s">
        <v>404</v>
      </c>
      <c r="T217" s="8">
        <v>2000</v>
      </c>
      <c r="U217" t="s">
        <v>1005</v>
      </c>
    </row>
    <row r="218" spans="18:21" x14ac:dyDescent="0.25">
      <c r="R218" s="8" t="s">
        <v>689</v>
      </c>
      <c r="S218" s="8" t="s">
        <v>405</v>
      </c>
      <c r="T218" s="8">
        <v>550</v>
      </c>
      <c r="U218" t="s">
        <v>1005</v>
      </c>
    </row>
    <row r="219" spans="18:21" x14ac:dyDescent="0.25">
      <c r="R219" s="8" t="s">
        <v>690</v>
      </c>
      <c r="S219" s="8" t="s">
        <v>406</v>
      </c>
      <c r="T219" s="8">
        <v>305</v>
      </c>
      <c r="U219" t="s">
        <v>1005</v>
      </c>
    </row>
    <row r="220" spans="18:21" x14ac:dyDescent="0.25">
      <c r="R220" s="8" t="s">
        <v>691</v>
      </c>
      <c r="S220" s="8" t="s">
        <v>407</v>
      </c>
      <c r="T220" s="8">
        <v>554</v>
      </c>
      <c r="U220" t="s">
        <v>1005</v>
      </c>
    </row>
    <row r="221" spans="18:21" x14ac:dyDescent="0.25">
      <c r="R221" s="8" t="s">
        <v>692</v>
      </c>
      <c r="S221" s="8" t="s">
        <v>408</v>
      </c>
      <c r="T221" s="8">
        <v>900</v>
      </c>
      <c r="U221" t="s">
        <v>1005</v>
      </c>
    </row>
    <row r="222" spans="18:21" x14ac:dyDescent="0.25">
      <c r="R222" s="8" t="s">
        <v>693</v>
      </c>
      <c r="S222" s="8" t="s">
        <v>409</v>
      </c>
      <c r="T222" s="8">
        <v>700</v>
      </c>
      <c r="U222" t="s">
        <v>1005</v>
      </c>
    </row>
    <row r="223" spans="18:21" x14ac:dyDescent="0.25">
      <c r="R223" s="8" t="s">
        <v>694</v>
      </c>
      <c r="S223" s="8" t="s">
        <v>410</v>
      </c>
      <c r="T223" s="8">
        <v>1500</v>
      </c>
      <c r="U223" t="s">
        <v>1005</v>
      </c>
    </row>
    <row r="224" spans="18:21" x14ac:dyDescent="0.25">
      <c r="R224" s="8" t="s">
        <v>695</v>
      </c>
      <c r="S224" s="8" t="s">
        <v>411</v>
      </c>
      <c r="T224" s="8">
        <v>3300</v>
      </c>
      <c r="U224" t="s">
        <v>1005</v>
      </c>
    </row>
    <row r="225" spans="18:21" x14ac:dyDescent="0.25">
      <c r="R225" s="8" t="s">
        <v>696</v>
      </c>
      <c r="S225" s="8" t="s">
        <v>412</v>
      </c>
      <c r="T225" s="8">
        <v>1330</v>
      </c>
      <c r="U225" t="s">
        <v>1005</v>
      </c>
    </row>
    <row r="226" spans="18:21" x14ac:dyDescent="0.25">
      <c r="R226" s="8" t="s">
        <v>697</v>
      </c>
      <c r="S226" s="8" t="s">
        <v>479</v>
      </c>
      <c r="T226" s="8">
        <v>3550</v>
      </c>
      <c r="U226" t="s">
        <v>1005</v>
      </c>
    </row>
    <row r="227" spans="18:21" x14ac:dyDescent="0.25">
      <c r="R227" s="8" t="s">
        <v>698</v>
      </c>
      <c r="S227" s="8" t="s">
        <v>413</v>
      </c>
      <c r="T227" s="8">
        <v>2300</v>
      </c>
      <c r="U227" t="s">
        <v>1005</v>
      </c>
    </row>
    <row r="228" spans="18:21" x14ac:dyDescent="0.25">
      <c r="R228" s="8" t="s">
        <v>699</v>
      </c>
      <c r="S228" s="8" t="s">
        <v>414</v>
      </c>
      <c r="T228" s="8">
        <v>384</v>
      </c>
      <c r="U228" t="s">
        <v>1005</v>
      </c>
    </row>
    <row r="229" spans="18:21" x14ac:dyDescent="0.25">
      <c r="R229" s="8" t="s">
        <v>700</v>
      </c>
      <c r="S229" s="8" t="s">
        <v>415</v>
      </c>
      <c r="T229" s="8">
        <v>1052</v>
      </c>
      <c r="U229" t="s">
        <v>1005</v>
      </c>
    </row>
    <row r="230" spans="18:21" x14ac:dyDescent="0.25">
      <c r="R230" s="8" t="s">
        <v>701</v>
      </c>
      <c r="S230" s="8" t="s">
        <v>416</v>
      </c>
      <c r="T230" s="8">
        <v>800</v>
      </c>
      <c r="U230" t="s">
        <v>1005</v>
      </c>
    </row>
    <row r="231" spans="18:21" x14ac:dyDescent="0.25">
      <c r="R231" s="8" t="s">
        <v>702</v>
      </c>
      <c r="S231" s="8" t="s">
        <v>417</v>
      </c>
      <c r="T231" s="8">
        <v>2300</v>
      </c>
      <c r="U231" t="s">
        <v>1005</v>
      </c>
    </row>
    <row r="232" spans="18:21" x14ac:dyDescent="0.25">
      <c r="R232" s="8" t="s">
        <v>703</v>
      </c>
      <c r="S232" s="8" t="s">
        <v>418</v>
      </c>
      <c r="T232" s="8">
        <v>1819</v>
      </c>
      <c r="U232" t="s">
        <v>1005</v>
      </c>
    </row>
    <row r="233" spans="18:21" x14ac:dyDescent="0.25">
      <c r="R233" s="8" t="s">
        <v>704</v>
      </c>
      <c r="S233" s="8" t="s">
        <v>419</v>
      </c>
      <c r="T233" s="8">
        <v>2500</v>
      </c>
      <c r="U233" t="s">
        <v>1005</v>
      </c>
    </row>
    <row r="234" spans="18:21" x14ac:dyDescent="0.25">
      <c r="R234" s="8" t="s">
        <v>705</v>
      </c>
      <c r="S234" s="8" t="s">
        <v>420</v>
      </c>
      <c r="T234" s="8">
        <v>3000</v>
      </c>
      <c r="U234" t="s">
        <v>1005</v>
      </c>
    </row>
    <row r="235" spans="18:21" x14ac:dyDescent="0.25">
      <c r="R235" s="8" t="s">
        <v>706</v>
      </c>
      <c r="S235" s="8" t="s">
        <v>421</v>
      </c>
      <c r="T235" s="8">
        <v>1550</v>
      </c>
      <c r="U235" t="s">
        <v>1005</v>
      </c>
    </row>
    <row r="236" spans="18:21" x14ac:dyDescent="0.25">
      <c r="R236" s="8" t="s">
        <v>707</v>
      </c>
      <c r="S236" s="8" t="s">
        <v>422</v>
      </c>
      <c r="T236" s="8">
        <v>450</v>
      </c>
      <c r="U236" t="s">
        <v>1005</v>
      </c>
    </row>
    <row r="237" spans="18:21" x14ac:dyDescent="0.25">
      <c r="R237" s="8" t="s">
        <v>708</v>
      </c>
      <c r="S237" s="8" t="s">
        <v>423</v>
      </c>
      <c r="T237" s="8">
        <v>2050</v>
      </c>
      <c r="U237" t="s">
        <v>1005</v>
      </c>
    </row>
    <row r="238" spans="18:21" x14ac:dyDescent="0.25">
      <c r="R238" s="8" t="s">
        <v>709</v>
      </c>
      <c r="S238" s="8" t="s">
        <v>480</v>
      </c>
      <c r="T238" s="8">
        <v>4700</v>
      </c>
      <c r="U238" t="s">
        <v>1005</v>
      </c>
    </row>
    <row r="239" spans="18:21" x14ac:dyDescent="0.25">
      <c r="R239" s="8" t="s">
        <v>710</v>
      </c>
      <c r="S239" s="8" t="s">
        <v>424</v>
      </c>
      <c r="T239" s="8">
        <v>5350</v>
      </c>
      <c r="U239" t="s">
        <v>1005</v>
      </c>
    </row>
    <row r="240" spans="18:21" x14ac:dyDescent="0.25">
      <c r="R240" s="8" t="s">
        <v>711</v>
      </c>
      <c r="S240" s="8" t="s">
        <v>425</v>
      </c>
      <c r="T240" s="8">
        <v>1257</v>
      </c>
      <c r="U240" t="s">
        <v>1005</v>
      </c>
    </row>
    <row r="241" spans="18:21" x14ac:dyDescent="0.25">
      <c r="R241" s="8" t="s">
        <v>712</v>
      </c>
      <c r="S241" s="8" t="s">
        <v>426</v>
      </c>
      <c r="T241" s="8">
        <v>910</v>
      </c>
      <c r="U241" t="s">
        <v>1005</v>
      </c>
    </row>
    <row r="242" spans="18:21" x14ac:dyDescent="0.25">
      <c r="R242" s="8" t="s">
        <v>713</v>
      </c>
      <c r="S242" s="8" t="s">
        <v>427</v>
      </c>
      <c r="T242" s="8">
        <v>1000</v>
      </c>
      <c r="U242" t="s">
        <v>1005</v>
      </c>
    </row>
    <row r="243" spans="18:21" x14ac:dyDescent="0.25">
      <c r="R243" s="8" t="s">
        <v>714</v>
      </c>
      <c r="S243" s="8" t="s">
        <v>428</v>
      </c>
      <c r="T243" s="8">
        <v>1326</v>
      </c>
      <c r="U243" t="s">
        <v>1005</v>
      </c>
    </row>
    <row r="244" spans="18:21" x14ac:dyDescent="0.25">
      <c r="R244" s="8" t="s">
        <v>715</v>
      </c>
      <c r="S244" s="8" t="s">
        <v>429</v>
      </c>
      <c r="T244" s="8">
        <v>460</v>
      </c>
      <c r="U244" t="s">
        <v>1005</v>
      </c>
    </row>
    <row r="245" spans="18:21" x14ac:dyDescent="0.25">
      <c r="R245" s="8" t="s">
        <v>716</v>
      </c>
      <c r="S245" s="8" t="s">
        <v>430</v>
      </c>
      <c r="T245" s="8">
        <v>660</v>
      </c>
      <c r="U245" t="s">
        <v>1005</v>
      </c>
    </row>
    <row r="246" spans="18:21" x14ac:dyDescent="0.25">
      <c r="R246" s="8" t="s">
        <v>717</v>
      </c>
      <c r="S246" s="8" t="s">
        <v>431</v>
      </c>
      <c r="T246" s="8">
        <v>1200</v>
      </c>
      <c r="U246" t="s">
        <v>1005</v>
      </c>
    </row>
    <row r="247" spans="18:21" x14ac:dyDescent="0.25">
      <c r="R247" s="8" t="s">
        <v>718</v>
      </c>
      <c r="S247" s="8" t="s">
        <v>432</v>
      </c>
      <c r="T247" s="8">
        <v>1000</v>
      </c>
      <c r="U247" t="s">
        <v>1005</v>
      </c>
    </row>
    <row r="248" spans="18:21" x14ac:dyDescent="0.25">
      <c r="R248" s="8" t="s">
        <v>719</v>
      </c>
      <c r="S248" s="8" t="s">
        <v>433</v>
      </c>
      <c r="T248" s="8">
        <v>705</v>
      </c>
      <c r="U248" t="s">
        <v>1005</v>
      </c>
    </row>
    <row r="249" spans="18:21" x14ac:dyDescent="0.25">
      <c r="R249" s="8" t="s">
        <v>720</v>
      </c>
      <c r="S249" s="8" t="s">
        <v>434</v>
      </c>
      <c r="T249" s="8">
        <v>863</v>
      </c>
      <c r="U249" t="s">
        <v>1005</v>
      </c>
    </row>
    <row r="250" spans="18:21" x14ac:dyDescent="0.25">
      <c r="R250" s="8" t="s">
        <v>721</v>
      </c>
      <c r="S250" s="8" t="s">
        <v>435</v>
      </c>
      <c r="T250" s="8">
        <v>420</v>
      </c>
      <c r="U250" t="s">
        <v>1005</v>
      </c>
    </row>
    <row r="251" spans="18:21" x14ac:dyDescent="0.25">
      <c r="R251" s="8" t="s">
        <v>722</v>
      </c>
      <c r="S251" s="8" t="s">
        <v>436</v>
      </c>
      <c r="T251" s="8">
        <v>300</v>
      </c>
      <c r="U251" t="s">
        <v>1005</v>
      </c>
    </row>
    <row r="252" spans="18:21" x14ac:dyDescent="0.25">
      <c r="R252" s="8" t="s">
        <v>723</v>
      </c>
      <c r="S252" s="8" t="s">
        <v>437</v>
      </c>
      <c r="T252" s="8">
        <v>714</v>
      </c>
      <c r="U252" t="s">
        <v>1005</v>
      </c>
    </row>
    <row r="253" spans="18:21" x14ac:dyDescent="0.25">
      <c r="R253" s="8" t="s">
        <v>724</v>
      </c>
      <c r="S253" s="8" t="s">
        <v>438</v>
      </c>
      <c r="T253" s="8">
        <v>803</v>
      </c>
      <c r="U253" t="s">
        <v>1005</v>
      </c>
    </row>
    <row r="254" spans="18:21" x14ac:dyDescent="0.25">
      <c r="R254" s="8" t="s">
        <v>725</v>
      </c>
      <c r="S254" s="8" t="s">
        <v>439</v>
      </c>
      <c r="T254" s="8">
        <v>350</v>
      </c>
      <c r="U254" t="s">
        <v>1005</v>
      </c>
    </row>
    <row r="255" spans="18:21" x14ac:dyDescent="0.25">
      <c r="R255" s="8" t="s">
        <v>726</v>
      </c>
      <c r="S255" s="8" t="s">
        <v>440</v>
      </c>
      <c r="T255" s="8">
        <v>3030</v>
      </c>
      <c r="U255" t="s">
        <v>1005</v>
      </c>
    </row>
    <row r="256" spans="18:21" x14ac:dyDescent="0.25">
      <c r="R256" s="8" t="s">
        <v>727</v>
      </c>
      <c r="S256" s="8" t="s">
        <v>441</v>
      </c>
      <c r="T256" s="8">
        <v>9000</v>
      </c>
      <c r="U256" t="s">
        <v>1005</v>
      </c>
    </row>
    <row r="257" spans="18:21" x14ac:dyDescent="0.25">
      <c r="R257" s="8" t="s">
        <v>728</v>
      </c>
      <c r="S257" s="8" t="s">
        <v>442</v>
      </c>
      <c r="T257" s="8">
        <v>400</v>
      </c>
      <c r="U257" t="s">
        <v>1005</v>
      </c>
    </row>
    <row r="258" spans="18:21" x14ac:dyDescent="0.25">
      <c r="R258" s="8" t="s">
        <v>729</v>
      </c>
      <c r="S258" s="8" t="s">
        <v>443</v>
      </c>
      <c r="T258" s="8">
        <v>1700</v>
      </c>
      <c r="U258" t="s">
        <v>1005</v>
      </c>
    </row>
    <row r="259" spans="18:21" x14ac:dyDescent="0.25">
      <c r="R259" s="8" t="s">
        <v>730</v>
      </c>
      <c r="S259" s="8" t="s">
        <v>444</v>
      </c>
      <c r="T259" s="8">
        <v>883</v>
      </c>
      <c r="U259" t="s">
        <v>1005</v>
      </c>
    </row>
    <row r="260" spans="18:21" x14ac:dyDescent="0.25">
      <c r="R260" s="8" t="s">
        <v>731</v>
      </c>
      <c r="S260" s="8" t="s">
        <v>445</v>
      </c>
      <c r="T260" s="8">
        <v>7000</v>
      </c>
      <c r="U260" t="s">
        <v>1005</v>
      </c>
    </row>
    <row r="261" spans="18:21" x14ac:dyDescent="0.25">
      <c r="R261" s="8" t="s">
        <v>732</v>
      </c>
      <c r="S261" s="8" t="s">
        <v>446</v>
      </c>
      <c r="T261" s="8">
        <v>10000</v>
      </c>
      <c r="U261" t="s">
        <v>1005</v>
      </c>
    </row>
    <row r="262" spans="18:21" x14ac:dyDescent="0.25">
      <c r="R262" s="8" t="s">
        <v>733</v>
      </c>
      <c r="S262" s="8" t="s">
        <v>447</v>
      </c>
      <c r="T262" s="8">
        <v>470</v>
      </c>
      <c r="U262" t="s">
        <v>1005</v>
      </c>
    </row>
    <row r="263" spans="18:21" x14ac:dyDescent="0.25">
      <c r="R263" s="8" t="s">
        <v>734</v>
      </c>
      <c r="S263" s="8" t="s">
        <v>448</v>
      </c>
      <c r="T263" s="8">
        <v>400</v>
      </c>
      <c r="U263" t="s">
        <v>1005</v>
      </c>
    </row>
    <row r="264" spans="18:21" x14ac:dyDescent="0.25">
      <c r="R264" s="8" t="s">
        <v>735</v>
      </c>
      <c r="S264" s="8" t="s">
        <v>449</v>
      </c>
      <c r="T264" s="8">
        <v>600</v>
      </c>
      <c r="U264" t="s">
        <v>1005</v>
      </c>
    </row>
    <row r="265" spans="18:21" x14ac:dyDescent="0.25">
      <c r="R265" s="8" t="s">
        <v>736</v>
      </c>
      <c r="S265" s="8" t="s">
        <v>450</v>
      </c>
      <c r="T265" s="8">
        <v>850</v>
      </c>
      <c r="U265" t="s">
        <v>1005</v>
      </c>
    </row>
    <row r="266" spans="18:21" x14ac:dyDescent="0.25">
      <c r="R266" s="8" t="s">
        <v>737</v>
      </c>
      <c r="S266" s="8" t="s">
        <v>451</v>
      </c>
      <c r="T266" s="8">
        <v>665</v>
      </c>
      <c r="U266" t="s">
        <v>1005</v>
      </c>
    </row>
    <row r="267" spans="18:21" x14ac:dyDescent="0.25">
      <c r="R267" s="8" t="s">
        <v>738</v>
      </c>
      <c r="S267" s="8" t="s">
        <v>452</v>
      </c>
      <c r="T267" s="8">
        <v>570</v>
      </c>
      <c r="U267" t="s">
        <v>1005</v>
      </c>
    </row>
    <row r="268" spans="18:21" x14ac:dyDescent="0.25">
      <c r="R268" s="8" t="s">
        <v>739</v>
      </c>
      <c r="S268" s="8" t="s">
        <v>453</v>
      </c>
      <c r="T268" s="8">
        <v>880</v>
      </c>
      <c r="U268" t="s">
        <v>1005</v>
      </c>
    </row>
    <row r="269" spans="18:21" x14ac:dyDescent="0.25">
      <c r="R269" s="8" t="s">
        <v>740</v>
      </c>
      <c r="S269" s="8" t="s">
        <v>454</v>
      </c>
      <c r="T269" s="8">
        <v>665</v>
      </c>
      <c r="U269" t="s">
        <v>1005</v>
      </c>
    </row>
    <row r="270" spans="18:21" x14ac:dyDescent="0.25">
      <c r="R270" s="8" t="s">
        <v>741</v>
      </c>
      <c r="S270" s="8" t="s">
        <v>455</v>
      </c>
      <c r="T270" s="8">
        <v>327</v>
      </c>
      <c r="U270" t="s">
        <v>1005</v>
      </c>
    </row>
    <row r="271" spans="18:21" x14ac:dyDescent="0.25">
      <c r="R271" s="8" t="s">
        <v>742</v>
      </c>
      <c r="S271" s="8" t="s">
        <v>456</v>
      </c>
      <c r="T271" s="8">
        <v>640</v>
      </c>
      <c r="U271" t="s">
        <v>1005</v>
      </c>
    </row>
    <row r="272" spans="18:21" x14ac:dyDescent="0.25">
      <c r="R272" s="8" t="s">
        <v>743</v>
      </c>
      <c r="S272" s="8" t="s">
        <v>457</v>
      </c>
      <c r="T272" s="8">
        <v>1100</v>
      </c>
      <c r="U272" t="s">
        <v>1005</v>
      </c>
    </row>
    <row r="273" spans="18:21" x14ac:dyDescent="0.25">
      <c r="R273" s="8" t="s">
        <v>744</v>
      </c>
      <c r="S273" s="8" t="s">
        <v>458</v>
      </c>
      <c r="T273" s="8">
        <v>1850</v>
      </c>
      <c r="U273" t="s">
        <v>1005</v>
      </c>
    </row>
    <row r="274" spans="18:21" x14ac:dyDescent="0.25">
      <c r="R274" s="8" t="s">
        <v>745</v>
      </c>
      <c r="S274" s="8" t="s">
        <v>459</v>
      </c>
      <c r="T274" s="8">
        <v>3700</v>
      </c>
      <c r="U274" t="s">
        <v>1005</v>
      </c>
    </row>
    <row r="275" spans="18:21" x14ac:dyDescent="0.25">
      <c r="R275" s="8" t="s">
        <v>746</v>
      </c>
      <c r="S275" s="8" t="s">
        <v>460</v>
      </c>
      <c r="T275" s="8">
        <v>2700</v>
      </c>
      <c r="U275" t="s">
        <v>1005</v>
      </c>
    </row>
    <row r="276" spans="18:21" x14ac:dyDescent="0.25">
      <c r="R276" s="8" t="s">
        <v>747</v>
      </c>
      <c r="S276" s="8" t="s">
        <v>461</v>
      </c>
      <c r="T276" s="8">
        <v>5400</v>
      </c>
      <c r="U276" t="s">
        <v>1005</v>
      </c>
    </row>
    <row r="277" spans="18:21" x14ac:dyDescent="0.25">
      <c r="R277" s="8" t="s">
        <v>748</v>
      </c>
      <c r="S277" s="8" t="s">
        <v>462</v>
      </c>
      <c r="T277" s="8">
        <v>4500</v>
      </c>
      <c r="U277" t="s">
        <v>1005</v>
      </c>
    </row>
    <row r="278" spans="18:21" x14ac:dyDescent="0.25">
      <c r="R278" s="8" t="s">
        <v>749</v>
      </c>
      <c r="S278" s="8" t="s">
        <v>463</v>
      </c>
      <c r="T278" s="8">
        <v>9000</v>
      </c>
      <c r="U278" t="s">
        <v>1005</v>
      </c>
    </row>
    <row r="279" spans="18:21" x14ac:dyDescent="0.25">
      <c r="R279" s="8" t="s">
        <v>750</v>
      </c>
      <c r="S279" s="8" t="s">
        <v>464</v>
      </c>
      <c r="T279" s="8">
        <v>51</v>
      </c>
      <c r="U279" t="s">
        <v>1005</v>
      </c>
    </row>
    <row r="280" spans="18:21" x14ac:dyDescent="0.25">
      <c r="R280" s="8" t="s">
        <v>751</v>
      </c>
      <c r="S280" s="8" t="s">
        <v>465</v>
      </c>
      <c r="T280" s="8">
        <v>360</v>
      </c>
      <c r="U280" t="s">
        <v>1005</v>
      </c>
    </row>
    <row r="281" spans="18:21" x14ac:dyDescent="0.25">
      <c r="R281" s="8" t="s">
        <v>752</v>
      </c>
      <c r="S281" s="8" t="s">
        <v>466</v>
      </c>
      <c r="T281" s="8">
        <v>360</v>
      </c>
      <c r="U281" t="s">
        <v>1005</v>
      </c>
    </row>
    <row r="282" spans="18:21" x14ac:dyDescent="0.25">
      <c r="R282" s="8" t="s">
        <v>753</v>
      </c>
      <c r="S282" s="8" t="s">
        <v>467</v>
      </c>
      <c r="T282" s="8">
        <v>400</v>
      </c>
      <c r="U282" t="s">
        <v>1005</v>
      </c>
    </row>
    <row r="283" spans="18:21" x14ac:dyDescent="0.25">
      <c r="R283" s="8" t="s">
        <v>754</v>
      </c>
      <c r="S283" s="8" t="s">
        <v>468</v>
      </c>
      <c r="T283" s="8">
        <v>100</v>
      </c>
      <c r="U283" t="s">
        <v>1005</v>
      </c>
    </row>
    <row r="284" spans="18:21" x14ac:dyDescent="0.25">
      <c r="R284" s="8" t="s">
        <v>755</v>
      </c>
      <c r="S284" s="8" t="s">
        <v>469</v>
      </c>
      <c r="T284" s="8">
        <v>330</v>
      </c>
      <c r="U284" t="s">
        <v>1005</v>
      </c>
    </row>
    <row r="285" spans="18:21" x14ac:dyDescent="0.25">
      <c r="R285" s="8" t="s">
        <v>756</v>
      </c>
      <c r="S285" s="8" t="s">
        <v>470</v>
      </c>
      <c r="T285" s="8">
        <v>353</v>
      </c>
      <c r="U285" t="s">
        <v>1005</v>
      </c>
    </row>
    <row r="286" spans="18:21" x14ac:dyDescent="0.25">
      <c r="R286" s="8" t="s">
        <v>757</v>
      </c>
      <c r="S286" s="8" t="s">
        <v>471</v>
      </c>
      <c r="T286" s="8">
        <v>595</v>
      </c>
      <c r="U286" t="s">
        <v>1005</v>
      </c>
    </row>
    <row r="287" spans="18:21" x14ac:dyDescent="0.25">
      <c r="R287" s="8" t="s">
        <v>758</v>
      </c>
      <c r="S287" s="8" t="s">
        <v>472</v>
      </c>
      <c r="T287" s="8">
        <v>353</v>
      </c>
      <c r="U287" t="s">
        <v>1005</v>
      </c>
    </row>
    <row r="288" spans="18:21" x14ac:dyDescent="0.25">
      <c r="R288" s="8" t="s">
        <v>759</v>
      </c>
      <c r="S288" s="8" t="s">
        <v>473</v>
      </c>
      <c r="T288" s="8">
        <v>482</v>
      </c>
      <c r="U288" t="s">
        <v>1005</v>
      </c>
    </row>
    <row r="289" spans="18:21" x14ac:dyDescent="0.25">
      <c r="R289" s="8" t="s">
        <v>760</v>
      </c>
      <c r="S289" s="8" t="s">
        <v>474</v>
      </c>
      <c r="T289" s="8">
        <v>330</v>
      </c>
      <c r="U289" t="s">
        <v>1005</v>
      </c>
    </row>
    <row r="290" spans="18:21" x14ac:dyDescent="0.25">
      <c r="R290" s="8" t="s">
        <v>761</v>
      </c>
      <c r="S290" s="8" t="s">
        <v>475</v>
      </c>
      <c r="T290" s="8">
        <v>482</v>
      </c>
      <c r="U290" t="s">
        <v>1005</v>
      </c>
    </row>
    <row r="291" spans="18:21" x14ac:dyDescent="0.25">
      <c r="R291" s="8" t="s">
        <v>762</v>
      </c>
      <c r="S291" s="8" t="s">
        <v>476</v>
      </c>
      <c r="T291" s="8">
        <v>330</v>
      </c>
      <c r="U291" t="s">
        <v>1005</v>
      </c>
    </row>
    <row r="292" spans="18:21" x14ac:dyDescent="0.25">
      <c r="R292" s="8" t="s">
        <v>763</v>
      </c>
      <c r="S292" s="8" t="s">
        <v>477</v>
      </c>
      <c r="T292" s="8">
        <v>285</v>
      </c>
      <c r="U292" t="s">
        <v>1005</v>
      </c>
    </row>
    <row r="293" spans="18:21" x14ac:dyDescent="0.25">
      <c r="R293" s="8" t="s">
        <v>764</v>
      </c>
      <c r="S293" s="8" t="s">
        <v>478</v>
      </c>
      <c r="T293" s="8">
        <v>100</v>
      </c>
      <c r="U293" t="s">
        <v>1005</v>
      </c>
    </row>
    <row r="294" spans="18:21" x14ac:dyDescent="0.25">
      <c r="R294" s="8" t="s">
        <v>769</v>
      </c>
      <c r="S294" s="18" t="s">
        <v>765</v>
      </c>
      <c r="T294" s="8">
        <v>144</v>
      </c>
      <c r="U294" t="s">
        <v>1006</v>
      </c>
    </row>
    <row r="295" spans="18:21" x14ac:dyDescent="0.25">
      <c r="R295" s="8" t="s">
        <v>770</v>
      </c>
      <c r="S295" s="18" t="s">
        <v>766</v>
      </c>
      <c r="T295" s="8">
        <v>100</v>
      </c>
      <c r="U295" t="s">
        <v>1006</v>
      </c>
    </row>
    <row r="296" spans="18:21" x14ac:dyDescent="0.25">
      <c r="R296" s="8" t="s">
        <v>771</v>
      </c>
      <c r="S296" s="18" t="s">
        <v>767</v>
      </c>
      <c r="T296" s="8">
        <v>426</v>
      </c>
      <c r="U296" t="s">
        <v>1006</v>
      </c>
    </row>
    <row r="297" spans="18:21" x14ac:dyDescent="0.25">
      <c r="R297" s="8" t="s">
        <v>772</v>
      </c>
      <c r="S297" s="18" t="s">
        <v>768</v>
      </c>
      <c r="T297" s="8">
        <v>155</v>
      </c>
      <c r="U297" t="s">
        <v>1006</v>
      </c>
    </row>
    <row r="298" spans="18:21" x14ac:dyDescent="0.25">
      <c r="R298" s="8" t="s">
        <v>815</v>
      </c>
      <c r="S298" s="8" t="s">
        <v>773</v>
      </c>
      <c r="T298" s="8">
        <v>144</v>
      </c>
      <c r="U298" t="s">
        <v>1007</v>
      </c>
    </row>
    <row r="299" spans="18:21" x14ac:dyDescent="0.25">
      <c r="R299" s="8" t="s">
        <v>816</v>
      </c>
      <c r="S299" s="8" t="s">
        <v>774</v>
      </c>
      <c r="T299" s="8">
        <v>130</v>
      </c>
      <c r="U299" t="s">
        <v>1007</v>
      </c>
    </row>
    <row r="300" spans="18:21" x14ac:dyDescent="0.25">
      <c r="R300" s="8" t="s">
        <v>817</v>
      </c>
      <c r="S300" s="8" t="s">
        <v>775</v>
      </c>
      <c r="T300" s="8">
        <v>93</v>
      </c>
      <c r="U300" t="s">
        <v>1007</v>
      </c>
    </row>
    <row r="301" spans="18:21" x14ac:dyDescent="0.25">
      <c r="R301" s="8" t="s">
        <v>818</v>
      </c>
      <c r="S301" s="8" t="s">
        <v>776</v>
      </c>
      <c r="T301" s="8">
        <v>182</v>
      </c>
      <c r="U301" t="s">
        <v>1007</v>
      </c>
    </row>
    <row r="302" spans="18:21" x14ac:dyDescent="0.25">
      <c r="R302" s="8" t="s">
        <v>819</v>
      </c>
      <c r="S302" s="8" t="s">
        <v>777</v>
      </c>
      <c r="T302" s="8">
        <v>50</v>
      </c>
      <c r="U302" t="s">
        <v>1007</v>
      </c>
    </row>
    <row r="303" spans="18:21" x14ac:dyDescent="0.25">
      <c r="R303" s="8" t="s">
        <v>820</v>
      </c>
      <c r="S303" s="8" t="s">
        <v>778</v>
      </c>
      <c r="T303" s="8">
        <v>150</v>
      </c>
      <c r="U303" t="s">
        <v>1007</v>
      </c>
    </row>
    <row r="304" spans="18:21" x14ac:dyDescent="0.25">
      <c r="R304" s="8" t="s">
        <v>821</v>
      </c>
      <c r="S304" s="8" t="s">
        <v>779</v>
      </c>
      <c r="T304" s="8">
        <v>130</v>
      </c>
      <c r="U304" t="s">
        <v>1007</v>
      </c>
    </row>
    <row r="305" spans="18:21" x14ac:dyDescent="0.25">
      <c r="R305" s="8" t="s">
        <v>822</v>
      </c>
      <c r="S305" s="8" t="s">
        <v>780</v>
      </c>
      <c r="T305" s="8">
        <v>250</v>
      </c>
      <c r="U305" t="s">
        <v>1007</v>
      </c>
    </row>
    <row r="306" spans="18:21" x14ac:dyDescent="0.25">
      <c r="R306" s="8" t="s">
        <v>823</v>
      </c>
      <c r="S306" s="8" t="s">
        <v>781</v>
      </c>
      <c r="T306" s="8">
        <v>45</v>
      </c>
      <c r="U306" t="s">
        <v>1007</v>
      </c>
    </row>
    <row r="307" spans="18:21" x14ac:dyDescent="0.25">
      <c r="R307" s="8" t="s">
        <v>824</v>
      </c>
      <c r="S307" s="8" t="s">
        <v>782</v>
      </c>
      <c r="T307" s="8">
        <v>160</v>
      </c>
      <c r="U307" t="s">
        <v>1007</v>
      </c>
    </row>
    <row r="308" spans="18:21" x14ac:dyDescent="0.25">
      <c r="R308" s="8" t="s">
        <v>825</v>
      </c>
      <c r="S308" s="8" t="s">
        <v>783</v>
      </c>
      <c r="T308" s="8">
        <v>91</v>
      </c>
      <c r="U308" t="s">
        <v>1007</v>
      </c>
    </row>
    <row r="309" spans="18:21" x14ac:dyDescent="0.25">
      <c r="R309" s="8" t="s">
        <v>826</v>
      </c>
      <c r="S309" s="8" t="s">
        <v>784</v>
      </c>
      <c r="T309" s="8">
        <v>266</v>
      </c>
      <c r="U309" t="s">
        <v>1007</v>
      </c>
    </row>
    <row r="310" spans="18:21" x14ac:dyDescent="0.25">
      <c r="R310" s="8" t="s">
        <v>827</v>
      </c>
      <c r="S310" s="8" t="s">
        <v>785</v>
      </c>
      <c r="T310" s="8">
        <v>154</v>
      </c>
      <c r="U310" t="s">
        <v>1007</v>
      </c>
    </row>
    <row r="311" spans="18:21" x14ac:dyDescent="0.25">
      <c r="R311" s="8" t="s">
        <v>828</v>
      </c>
      <c r="S311" s="8" t="s">
        <v>786</v>
      </c>
      <c r="T311" s="8">
        <v>210</v>
      </c>
      <c r="U311" t="s">
        <v>1007</v>
      </c>
    </row>
    <row r="312" spans="18:21" x14ac:dyDescent="0.25">
      <c r="R312" s="8" t="s">
        <v>829</v>
      </c>
      <c r="S312" s="8" t="s">
        <v>787</v>
      </c>
      <c r="T312" s="8">
        <v>150</v>
      </c>
      <c r="U312" t="s">
        <v>1007</v>
      </c>
    </row>
    <row r="313" spans="18:21" x14ac:dyDescent="0.25">
      <c r="R313" s="8" t="s">
        <v>830</v>
      </c>
      <c r="S313" s="8" t="s">
        <v>788</v>
      </c>
      <c r="T313" s="8">
        <v>32</v>
      </c>
      <c r="U313" t="s">
        <v>1007</v>
      </c>
    </row>
    <row r="314" spans="18:21" x14ac:dyDescent="0.25">
      <c r="R314" s="8" t="s">
        <v>831</v>
      </c>
      <c r="S314" s="8" t="s">
        <v>789</v>
      </c>
      <c r="T314" s="8">
        <v>26</v>
      </c>
      <c r="U314" t="s">
        <v>1007</v>
      </c>
    </row>
    <row r="315" spans="18:21" x14ac:dyDescent="0.25">
      <c r="R315" s="8" t="s">
        <v>832</v>
      </c>
      <c r="S315" s="8" t="s">
        <v>790</v>
      </c>
      <c r="T315" s="8">
        <v>250</v>
      </c>
      <c r="U315" t="s">
        <v>1007</v>
      </c>
    </row>
    <row r="316" spans="18:21" x14ac:dyDescent="0.25">
      <c r="R316" s="8" t="s">
        <v>833</v>
      </c>
      <c r="S316" s="8" t="s">
        <v>791</v>
      </c>
      <c r="T316" s="8">
        <v>360</v>
      </c>
      <c r="U316" t="s">
        <v>1007</v>
      </c>
    </row>
    <row r="317" spans="18:21" x14ac:dyDescent="0.25">
      <c r="R317" s="8" t="s">
        <v>834</v>
      </c>
      <c r="S317" s="8" t="s">
        <v>792</v>
      </c>
      <c r="T317" s="8">
        <v>390</v>
      </c>
      <c r="U317" t="s">
        <v>1007</v>
      </c>
    </row>
    <row r="318" spans="18:21" x14ac:dyDescent="0.25">
      <c r="R318" s="8" t="s">
        <v>835</v>
      </c>
      <c r="S318" s="8" t="s">
        <v>793</v>
      </c>
      <c r="T318" s="8">
        <v>150</v>
      </c>
      <c r="U318" t="s">
        <v>1007</v>
      </c>
    </row>
    <row r="319" spans="18:21" x14ac:dyDescent="0.25">
      <c r="R319" s="8" t="s">
        <v>836</v>
      </c>
      <c r="S319" s="8" t="s">
        <v>794</v>
      </c>
      <c r="T319" s="8">
        <v>193</v>
      </c>
      <c r="U319" t="s">
        <v>1007</v>
      </c>
    </row>
    <row r="320" spans="18:21" x14ac:dyDescent="0.25">
      <c r="R320" s="8" t="s">
        <v>837</v>
      </c>
      <c r="S320" s="8" t="s">
        <v>795</v>
      </c>
      <c r="T320" s="8">
        <v>256</v>
      </c>
      <c r="U320" t="s">
        <v>1007</v>
      </c>
    </row>
    <row r="321" spans="18:21" x14ac:dyDescent="0.25">
      <c r="R321" s="8" t="s">
        <v>838</v>
      </c>
      <c r="S321" s="8" t="s">
        <v>796</v>
      </c>
      <c r="T321" s="8">
        <v>144</v>
      </c>
      <c r="U321" t="s">
        <v>1007</v>
      </c>
    </row>
    <row r="322" spans="18:21" x14ac:dyDescent="0.25">
      <c r="R322" s="8" t="s">
        <v>839</v>
      </c>
      <c r="S322" s="8" t="s">
        <v>797</v>
      </c>
      <c r="T322" s="8">
        <v>58</v>
      </c>
      <c r="U322" t="s">
        <v>1007</v>
      </c>
    </row>
    <row r="323" spans="18:21" x14ac:dyDescent="0.25">
      <c r="R323" s="8" t="s">
        <v>840</v>
      </c>
      <c r="S323" s="8" t="s">
        <v>798</v>
      </c>
      <c r="T323" s="8">
        <v>90</v>
      </c>
      <c r="U323" t="s">
        <v>1007</v>
      </c>
    </row>
    <row r="324" spans="18:21" x14ac:dyDescent="0.25">
      <c r="R324" s="8" t="s">
        <v>841</v>
      </c>
      <c r="S324" s="8" t="s">
        <v>799</v>
      </c>
      <c r="T324" s="8">
        <v>250</v>
      </c>
      <c r="U324" t="s">
        <v>1007</v>
      </c>
    </row>
    <row r="325" spans="18:21" x14ac:dyDescent="0.25">
      <c r="R325" s="8" t="s">
        <v>842</v>
      </c>
      <c r="S325" s="8" t="s">
        <v>800</v>
      </c>
      <c r="T325" s="8">
        <v>25</v>
      </c>
      <c r="U325" t="s">
        <v>1007</v>
      </c>
    </row>
    <row r="326" spans="18:21" x14ac:dyDescent="0.25">
      <c r="R326" s="8" t="s">
        <v>843</v>
      </c>
      <c r="S326" s="8" t="s">
        <v>801</v>
      </c>
      <c r="T326" s="8">
        <v>100</v>
      </c>
      <c r="U326" t="s">
        <v>1007</v>
      </c>
    </row>
    <row r="327" spans="18:21" x14ac:dyDescent="0.25">
      <c r="R327" s="8" t="s">
        <v>844</v>
      </c>
      <c r="S327" s="8" t="s">
        <v>802</v>
      </c>
      <c r="T327" s="8">
        <v>24</v>
      </c>
      <c r="U327" t="s">
        <v>1007</v>
      </c>
    </row>
    <row r="328" spans="18:21" x14ac:dyDescent="0.25">
      <c r="R328" s="8" t="s">
        <v>845</v>
      </c>
      <c r="S328" s="8" t="s">
        <v>803</v>
      </c>
      <c r="T328" s="8">
        <v>50</v>
      </c>
      <c r="U328" t="s">
        <v>1007</v>
      </c>
    </row>
    <row r="329" spans="18:21" x14ac:dyDescent="0.25">
      <c r="R329" s="8" t="s">
        <v>846</v>
      </c>
      <c r="S329" s="8" t="s">
        <v>804</v>
      </c>
      <c r="T329" s="8">
        <v>50</v>
      </c>
      <c r="U329" t="s">
        <v>1007</v>
      </c>
    </row>
    <row r="330" spans="18:21" x14ac:dyDescent="0.25">
      <c r="R330" s="8" t="s">
        <v>847</v>
      </c>
      <c r="S330" s="8" t="s">
        <v>805</v>
      </c>
      <c r="T330" s="8">
        <v>12</v>
      </c>
      <c r="U330" t="s">
        <v>1007</v>
      </c>
    </row>
    <row r="331" spans="18:21" x14ac:dyDescent="0.25">
      <c r="R331" s="8" t="s">
        <v>848</v>
      </c>
      <c r="S331" s="8" t="s">
        <v>806</v>
      </c>
      <c r="T331" s="8">
        <v>120</v>
      </c>
      <c r="U331" t="s">
        <v>1007</v>
      </c>
    </row>
    <row r="332" spans="18:21" x14ac:dyDescent="0.25">
      <c r="R332" s="8" t="s">
        <v>849</v>
      </c>
      <c r="S332" s="8" t="s">
        <v>807</v>
      </c>
      <c r="T332" s="8">
        <v>70</v>
      </c>
      <c r="U332" t="s">
        <v>1007</v>
      </c>
    </row>
    <row r="333" spans="18:21" x14ac:dyDescent="0.25">
      <c r="R333" s="8" t="s">
        <v>850</v>
      </c>
      <c r="S333" s="8" t="s">
        <v>808</v>
      </c>
      <c r="T333" s="8">
        <v>2000</v>
      </c>
      <c r="U333" t="s">
        <v>1007</v>
      </c>
    </row>
    <row r="334" spans="18:21" x14ac:dyDescent="0.25">
      <c r="R334" s="8" t="s">
        <v>851</v>
      </c>
      <c r="S334" s="8" t="s">
        <v>809</v>
      </c>
      <c r="T334" s="8">
        <v>350</v>
      </c>
      <c r="U334" t="s">
        <v>1007</v>
      </c>
    </row>
    <row r="335" spans="18:21" x14ac:dyDescent="0.25">
      <c r="R335" s="8" t="s">
        <v>852</v>
      </c>
      <c r="S335" s="8" t="s">
        <v>810</v>
      </c>
      <c r="T335" s="8">
        <v>22</v>
      </c>
      <c r="U335" t="s">
        <v>1007</v>
      </c>
    </row>
    <row r="336" spans="18:21" x14ac:dyDescent="0.25">
      <c r="R336" s="8" t="s">
        <v>853</v>
      </c>
      <c r="S336" s="8" t="s">
        <v>811</v>
      </c>
      <c r="T336" s="8">
        <v>150</v>
      </c>
      <c r="U336" t="s">
        <v>1007</v>
      </c>
    </row>
    <row r="337" spans="18:21" x14ac:dyDescent="0.25">
      <c r="R337" s="8" t="s">
        <v>854</v>
      </c>
      <c r="S337" s="8" t="s">
        <v>812</v>
      </c>
      <c r="T337" s="8">
        <v>90</v>
      </c>
      <c r="U337" t="s">
        <v>1007</v>
      </c>
    </row>
    <row r="338" spans="18:21" x14ac:dyDescent="0.25">
      <c r="R338" s="8" t="s">
        <v>855</v>
      </c>
      <c r="S338" s="8" t="s">
        <v>813</v>
      </c>
      <c r="T338" s="8">
        <v>90</v>
      </c>
      <c r="U338" t="s">
        <v>1007</v>
      </c>
    </row>
    <row r="339" spans="18:21" x14ac:dyDescent="0.25">
      <c r="R339" s="8" t="s">
        <v>856</v>
      </c>
      <c r="S339" s="8" t="s">
        <v>814</v>
      </c>
      <c r="T339" s="8">
        <v>90</v>
      </c>
      <c r="U339" t="s">
        <v>1007</v>
      </c>
    </row>
    <row r="340" spans="18:21" x14ac:dyDescent="0.25">
      <c r="R340" s="18" t="s">
        <v>1472</v>
      </c>
      <c r="S340" s="18" t="s">
        <v>857</v>
      </c>
      <c r="T340" s="18">
        <v>400</v>
      </c>
      <c r="U340" s="18" t="s">
        <v>1005</v>
      </c>
    </row>
    <row r="341" spans="18:21" x14ac:dyDescent="0.25">
      <c r="R341" s="18" t="s">
        <v>1473</v>
      </c>
      <c r="S341" s="18" t="s">
        <v>858</v>
      </c>
      <c r="T341" s="18">
        <v>800</v>
      </c>
      <c r="U341" s="18" t="s">
        <v>1005</v>
      </c>
    </row>
    <row r="342" spans="18:21" x14ac:dyDescent="0.25">
      <c r="R342" s="18" t="s">
        <v>1474</v>
      </c>
      <c r="S342" s="18" t="s">
        <v>859</v>
      </c>
      <c r="T342" s="18">
        <v>150</v>
      </c>
      <c r="U342" s="18" t="s">
        <v>1005</v>
      </c>
    </row>
    <row r="343" spans="18:21" x14ac:dyDescent="0.25">
      <c r="R343" s="18" t="s">
        <v>1475</v>
      </c>
      <c r="S343" s="18" t="s">
        <v>1476</v>
      </c>
      <c r="T343" s="18">
        <v>170</v>
      </c>
      <c r="U343" s="18" t="s">
        <v>1005</v>
      </c>
    </row>
    <row r="344" spans="18:21" x14ac:dyDescent="0.25">
      <c r="R344" s="18" t="s">
        <v>1477</v>
      </c>
      <c r="S344" s="18" t="s">
        <v>1478</v>
      </c>
      <c r="T344" s="18">
        <v>280</v>
      </c>
      <c r="U344" s="18" t="s">
        <v>1005</v>
      </c>
    </row>
    <row r="345" spans="18:21" x14ac:dyDescent="0.25">
      <c r="R345" s="18" t="s">
        <v>1479</v>
      </c>
      <c r="S345" s="18" t="s">
        <v>860</v>
      </c>
      <c r="T345" s="18">
        <v>750</v>
      </c>
      <c r="U345" s="18" t="s">
        <v>1005</v>
      </c>
    </row>
    <row r="346" spans="18:21" x14ac:dyDescent="0.25">
      <c r="R346" s="18" t="s">
        <v>1480</v>
      </c>
      <c r="S346" s="18" t="s">
        <v>861</v>
      </c>
      <c r="T346" s="18">
        <v>220</v>
      </c>
      <c r="U346" s="18" t="s">
        <v>1005</v>
      </c>
    </row>
    <row r="347" spans="18:21" x14ac:dyDescent="0.25">
      <c r="R347" s="18" t="s">
        <v>1481</v>
      </c>
      <c r="S347" s="18" t="s">
        <v>862</v>
      </c>
      <c r="T347" s="18">
        <v>800</v>
      </c>
      <c r="U347" s="18" t="s">
        <v>1005</v>
      </c>
    </row>
    <row r="348" spans="18:21" x14ac:dyDescent="0.25">
      <c r="R348" s="18" t="s">
        <v>1482</v>
      </c>
      <c r="S348" s="18" t="s">
        <v>863</v>
      </c>
      <c r="T348" s="18">
        <v>1200</v>
      </c>
      <c r="U348" s="18" t="s">
        <v>1005</v>
      </c>
    </row>
    <row r="349" spans="18:21" x14ac:dyDescent="0.25">
      <c r="R349" s="18" t="s">
        <v>1483</v>
      </c>
      <c r="S349" s="18" t="s">
        <v>864</v>
      </c>
      <c r="T349" s="18">
        <v>900</v>
      </c>
      <c r="U349" s="18" t="s">
        <v>1005</v>
      </c>
    </row>
    <row r="350" spans="18:21" x14ac:dyDescent="0.25">
      <c r="R350" s="18" t="s">
        <v>1484</v>
      </c>
      <c r="S350" s="18" t="s">
        <v>865</v>
      </c>
      <c r="T350" s="18">
        <v>1300</v>
      </c>
      <c r="U350" s="18" t="s">
        <v>1005</v>
      </c>
    </row>
    <row r="351" spans="18:21" x14ac:dyDescent="0.25">
      <c r="R351" s="18" t="s">
        <v>1485</v>
      </c>
      <c r="S351" s="18" t="s">
        <v>866</v>
      </c>
      <c r="T351" s="18">
        <v>3600</v>
      </c>
      <c r="U351" s="18" t="s">
        <v>1005</v>
      </c>
    </row>
    <row r="352" spans="18:21" x14ac:dyDescent="0.25">
      <c r="R352" s="18" t="s">
        <v>1486</v>
      </c>
      <c r="S352" s="18" t="s">
        <v>867</v>
      </c>
      <c r="T352" s="18">
        <v>1200</v>
      </c>
      <c r="U352" s="18" t="s">
        <v>1005</v>
      </c>
    </row>
    <row r="353" spans="18:21" x14ac:dyDescent="0.25">
      <c r="R353" s="18" t="s">
        <v>1487</v>
      </c>
      <c r="S353" s="18" t="s">
        <v>868</v>
      </c>
      <c r="T353" s="18">
        <v>2000</v>
      </c>
      <c r="U353" s="18" t="s">
        <v>1005</v>
      </c>
    </row>
    <row r="354" spans="18:21" x14ac:dyDescent="0.25">
      <c r="R354" s="18" t="s">
        <v>1488</v>
      </c>
      <c r="S354" s="18" t="s">
        <v>869</v>
      </c>
      <c r="T354" s="18">
        <v>3200</v>
      </c>
      <c r="U354" s="18" t="s">
        <v>1005</v>
      </c>
    </row>
    <row r="355" spans="18:21" x14ac:dyDescent="0.25">
      <c r="R355" s="18" t="s">
        <v>1489</v>
      </c>
      <c r="S355" s="18" t="s">
        <v>1490</v>
      </c>
      <c r="T355" s="18">
        <v>3300</v>
      </c>
      <c r="U355" s="18" t="s">
        <v>1005</v>
      </c>
    </row>
    <row r="356" spans="18:21" x14ac:dyDescent="0.25">
      <c r="R356" s="18" t="s">
        <v>1491</v>
      </c>
      <c r="S356" s="18" t="s">
        <v>1492</v>
      </c>
      <c r="T356" s="18">
        <v>5900</v>
      </c>
      <c r="U356" s="18" t="s">
        <v>1005</v>
      </c>
    </row>
    <row r="357" spans="18:21" x14ac:dyDescent="0.25">
      <c r="R357" s="18" t="s">
        <v>1493</v>
      </c>
      <c r="S357" s="18" t="s">
        <v>870</v>
      </c>
      <c r="T357" s="18">
        <v>350</v>
      </c>
      <c r="U357" s="18" t="s">
        <v>1005</v>
      </c>
    </row>
    <row r="358" spans="18:21" x14ac:dyDescent="0.25">
      <c r="R358" s="18" t="s">
        <v>1494</v>
      </c>
      <c r="S358" s="18" t="s">
        <v>871</v>
      </c>
      <c r="T358" s="18">
        <v>750</v>
      </c>
      <c r="U358" s="18" t="s">
        <v>1005</v>
      </c>
    </row>
    <row r="359" spans="18:21" x14ac:dyDescent="0.25">
      <c r="R359" s="18" t="s">
        <v>1495</v>
      </c>
      <c r="S359" s="18" t="s">
        <v>872</v>
      </c>
      <c r="T359" s="18">
        <v>1320</v>
      </c>
      <c r="U359" s="18" t="s">
        <v>1005</v>
      </c>
    </row>
    <row r="360" spans="18:21" x14ac:dyDescent="0.25">
      <c r="R360" s="18" t="s">
        <v>1496</v>
      </c>
      <c r="S360" s="18" t="s">
        <v>1497</v>
      </c>
      <c r="T360" s="18">
        <v>550</v>
      </c>
      <c r="U360" s="18" t="s">
        <v>1005</v>
      </c>
    </row>
    <row r="361" spans="18:21" x14ac:dyDescent="0.25">
      <c r="R361" s="18" t="s">
        <v>1498</v>
      </c>
      <c r="S361" s="18" t="s">
        <v>1499</v>
      </c>
      <c r="T361" s="18">
        <v>1100</v>
      </c>
      <c r="U361" s="18" t="s">
        <v>1005</v>
      </c>
    </row>
    <row r="362" spans="18:21" x14ac:dyDescent="0.25">
      <c r="R362" s="18" t="s">
        <v>1500</v>
      </c>
      <c r="S362" s="18" t="s">
        <v>873</v>
      </c>
      <c r="T362" s="18">
        <v>3318</v>
      </c>
      <c r="U362" s="18" t="s">
        <v>1005</v>
      </c>
    </row>
    <row r="363" spans="18:21" x14ac:dyDescent="0.25">
      <c r="R363" s="18" t="s">
        <v>1501</v>
      </c>
      <c r="S363" s="18" t="s">
        <v>874</v>
      </c>
      <c r="T363" s="18">
        <v>3318</v>
      </c>
      <c r="U363" s="18" t="s">
        <v>1005</v>
      </c>
    </row>
    <row r="364" spans="18:21" x14ac:dyDescent="0.25">
      <c r="R364" s="18" t="s">
        <v>1502</v>
      </c>
      <c r="S364" s="18" t="s">
        <v>875</v>
      </c>
      <c r="T364" s="18">
        <v>3318</v>
      </c>
      <c r="U364" s="18" t="s">
        <v>1005</v>
      </c>
    </row>
    <row r="365" spans="18:21" x14ac:dyDescent="0.25">
      <c r="R365" s="18" t="s">
        <v>1503</v>
      </c>
      <c r="S365" s="18" t="s">
        <v>876</v>
      </c>
      <c r="T365" s="18">
        <v>3600</v>
      </c>
      <c r="U365" s="18" t="s">
        <v>1005</v>
      </c>
    </row>
    <row r="366" spans="18:21" x14ac:dyDescent="0.25">
      <c r="R366" s="18" t="s">
        <v>1504</v>
      </c>
      <c r="S366" s="18" t="s">
        <v>877</v>
      </c>
      <c r="T366" s="18">
        <v>370</v>
      </c>
      <c r="U366" s="18" t="s">
        <v>1005</v>
      </c>
    </row>
    <row r="367" spans="18:21" x14ac:dyDescent="0.25">
      <c r="R367" s="18" t="s">
        <v>1505</v>
      </c>
      <c r="S367" s="18" t="s">
        <v>878</v>
      </c>
      <c r="T367" s="18">
        <v>900</v>
      </c>
      <c r="U367" s="18" t="s">
        <v>1005</v>
      </c>
    </row>
    <row r="368" spans="18:21" x14ac:dyDescent="0.25">
      <c r="R368" s="18" t="s">
        <v>1506</v>
      </c>
      <c r="S368" s="18" t="s">
        <v>879</v>
      </c>
      <c r="T368" s="18">
        <v>3430</v>
      </c>
      <c r="U368" s="18" t="s">
        <v>1005</v>
      </c>
    </row>
    <row r="369" spans="18:21" x14ac:dyDescent="0.25">
      <c r="R369" s="18" t="s">
        <v>1507</v>
      </c>
      <c r="S369" s="18" t="s">
        <v>880</v>
      </c>
      <c r="T369" s="18">
        <v>2750</v>
      </c>
      <c r="U369" s="18" t="s">
        <v>1005</v>
      </c>
    </row>
    <row r="370" spans="18:21" x14ac:dyDescent="0.25">
      <c r="R370" s="18" t="s">
        <v>1508</v>
      </c>
      <c r="S370" s="18" t="s">
        <v>881</v>
      </c>
      <c r="T370" s="18">
        <v>4540</v>
      </c>
      <c r="U370" s="18" t="s">
        <v>1005</v>
      </c>
    </row>
    <row r="371" spans="18:21" x14ac:dyDescent="0.25">
      <c r="R371" s="18" t="s">
        <v>1509</v>
      </c>
      <c r="S371" s="18" t="s">
        <v>882</v>
      </c>
      <c r="T371" s="18">
        <v>520</v>
      </c>
      <c r="U371" s="18" t="s">
        <v>1005</v>
      </c>
    </row>
    <row r="372" spans="18:21" x14ac:dyDescent="0.25">
      <c r="R372" s="18" t="s">
        <v>1510</v>
      </c>
      <c r="S372" s="18" t="s">
        <v>883</v>
      </c>
      <c r="T372" s="18">
        <v>1300</v>
      </c>
      <c r="U372" s="18" t="s">
        <v>1005</v>
      </c>
    </row>
    <row r="373" spans="18:21" x14ac:dyDescent="0.25">
      <c r="R373" s="18" t="s">
        <v>1511</v>
      </c>
      <c r="S373" s="18" t="s">
        <v>884</v>
      </c>
      <c r="T373" s="18">
        <v>4950</v>
      </c>
      <c r="U373" s="18" t="s">
        <v>1005</v>
      </c>
    </row>
    <row r="374" spans="18:21" x14ac:dyDescent="0.25">
      <c r="R374" s="18" t="s">
        <v>1512</v>
      </c>
      <c r="S374" s="18" t="s">
        <v>885</v>
      </c>
      <c r="T374" s="18">
        <v>462</v>
      </c>
      <c r="U374" s="18" t="s">
        <v>1005</v>
      </c>
    </row>
    <row r="375" spans="18:21" x14ac:dyDescent="0.25">
      <c r="R375" s="18" t="s">
        <v>1513</v>
      </c>
      <c r="S375" s="18" t="s">
        <v>886</v>
      </c>
      <c r="T375" s="18">
        <v>435</v>
      </c>
      <c r="U375" s="18" t="s">
        <v>1005</v>
      </c>
    </row>
    <row r="376" spans="18:21" x14ac:dyDescent="0.25">
      <c r="R376" s="18" t="s">
        <v>1514</v>
      </c>
      <c r="S376" s="18" t="s">
        <v>887</v>
      </c>
      <c r="T376" s="18">
        <v>700</v>
      </c>
      <c r="U376" s="18" t="s">
        <v>1005</v>
      </c>
    </row>
    <row r="377" spans="18:21" x14ac:dyDescent="0.25">
      <c r="R377" s="18" t="s">
        <v>1515</v>
      </c>
      <c r="S377" s="18" t="s">
        <v>888</v>
      </c>
      <c r="T377" s="18">
        <v>750</v>
      </c>
      <c r="U377" s="18" t="s">
        <v>1005</v>
      </c>
    </row>
    <row r="378" spans="18:21" x14ac:dyDescent="0.25">
      <c r="R378" s="18" t="s">
        <v>1516</v>
      </c>
      <c r="S378" s="18" t="s">
        <v>889</v>
      </c>
      <c r="T378" s="18">
        <v>700</v>
      </c>
      <c r="U378" s="18" t="s">
        <v>1005</v>
      </c>
    </row>
    <row r="379" spans="18:21" x14ac:dyDescent="0.25">
      <c r="R379" s="18" t="s">
        <v>1517</v>
      </c>
      <c r="S379" s="18" t="s">
        <v>890</v>
      </c>
      <c r="T379" s="18">
        <v>2600</v>
      </c>
      <c r="U379" s="18" t="s">
        <v>1005</v>
      </c>
    </row>
    <row r="380" spans="18:21" x14ac:dyDescent="0.25">
      <c r="R380" s="18" t="s">
        <v>1518</v>
      </c>
      <c r="S380" s="18" t="s">
        <v>891</v>
      </c>
      <c r="T380" s="18">
        <v>550</v>
      </c>
      <c r="U380" s="18" t="s">
        <v>1005</v>
      </c>
    </row>
    <row r="381" spans="18:21" x14ac:dyDescent="0.25">
      <c r="R381" s="18" t="s">
        <v>1519</v>
      </c>
      <c r="S381" s="18" t="s">
        <v>892</v>
      </c>
      <c r="T381" s="18">
        <v>580</v>
      </c>
      <c r="U381" s="18" t="s">
        <v>1005</v>
      </c>
    </row>
    <row r="382" spans="18:21" x14ac:dyDescent="0.25">
      <c r="R382" s="18" t="s">
        <v>1520</v>
      </c>
      <c r="S382" s="18" t="s">
        <v>1521</v>
      </c>
      <c r="T382" s="18">
        <v>550</v>
      </c>
      <c r="U382" s="18" t="s">
        <v>1005</v>
      </c>
    </row>
    <row r="383" spans="18:21" x14ac:dyDescent="0.25">
      <c r="R383" s="18" t="s">
        <v>1522</v>
      </c>
      <c r="S383" s="18" t="s">
        <v>1523</v>
      </c>
      <c r="T383" s="18">
        <v>650</v>
      </c>
      <c r="U383" s="18" t="s">
        <v>1005</v>
      </c>
    </row>
    <row r="384" spans="18:21" x14ac:dyDescent="0.25">
      <c r="R384" s="18" t="s">
        <v>1524</v>
      </c>
      <c r="S384" s="18" t="s">
        <v>893</v>
      </c>
      <c r="T384" s="18">
        <v>400</v>
      </c>
      <c r="U384" s="18" t="s">
        <v>1005</v>
      </c>
    </row>
    <row r="385" spans="18:21" x14ac:dyDescent="0.25">
      <c r="R385" s="18" t="s">
        <v>1525</v>
      </c>
      <c r="S385" s="18" t="s">
        <v>894</v>
      </c>
      <c r="T385" s="18">
        <v>500</v>
      </c>
      <c r="U385" s="18" t="s">
        <v>1005</v>
      </c>
    </row>
    <row r="386" spans="18:21" x14ac:dyDescent="0.25">
      <c r="R386" s="18" t="s">
        <v>1526</v>
      </c>
      <c r="S386" s="18" t="s">
        <v>1527</v>
      </c>
      <c r="T386" s="18">
        <v>780</v>
      </c>
      <c r="U386" s="18" t="s">
        <v>1005</v>
      </c>
    </row>
    <row r="387" spans="18:21" x14ac:dyDescent="0.25">
      <c r="R387" s="18" t="s">
        <v>1528</v>
      </c>
      <c r="S387" s="18" t="s">
        <v>1529</v>
      </c>
      <c r="T387" s="18">
        <v>1200</v>
      </c>
      <c r="U387" s="18" t="s">
        <v>1005</v>
      </c>
    </row>
    <row r="388" spans="18:21" x14ac:dyDescent="0.25">
      <c r="R388" s="18" t="s">
        <v>1530</v>
      </c>
      <c r="S388" s="18" t="s">
        <v>895</v>
      </c>
      <c r="T388" s="18">
        <v>280</v>
      </c>
      <c r="U388" s="18" t="s">
        <v>1005</v>
      </c>
    </row>
    <row r="389" spans="18:21" x14ac:dyDescent="0.25">
      <c r="R389" s="18" t="s">
        <v>1531</v>
      </c>
      <c r="S389" s="18" t="s">
        <v>896</v>
      </c>
      <c r="T389" s="18">
        <v>800</v>
      </c>
      <c r="U389" s="18" t="s">
        <v>1005</v>
      </c>
    </row>
    <row r="390" spans="18:21" x14ac:dyDescent="0.25">
      <c r="R390" s="18" t="s">
        <v>1532</v>
      </c>
      <c r="S390" s="18" t="s">
        <v>897</v>
      </c>
      <c r="T390" s="18">
        <v>650</v>
      </c>
      <c r="U390" s="18" t="s">
        <v>1005</v>
      </c>
    </row>
    <row r="391" spans="18:21" x14ac:dyDescent="0.25">
      <c r="R391" s="18" t="s">
        <v>1533</v>
      </c>
      <c r="S391" s="18" t="s">
        <v>898</v>
      </c>
      <c r="T391" s="18">
        <v>1200</v>
      </c>
      <c r="U391" s="18" t="s">
        <v>1005</v>
      </c>
    </row>
    <row r="392" spans="18:21" x14ac:dyDescent="0.25">
      <c r="R392" s="18" t="s">
        <v>1534</v>
      </c>
      <c r="S392" s="18" t="s">
        <v>899</v>
      </c>
      <c r="T392" s="18">
        <v>1540</v>
      </c>
      <c r="U392" s="18" t="s">
        <v>1005</v>
      </c>
    </row>
    <row r="393" spans="18:21" x14ac:dyDescent="0.25">
      <c r="R393" s="18" t="s">
        <v>1535</v>
      </c>
      <c r="S393" s="18" t="s">
        <v>900</v>
      </c>
      <c r="T393" s="18">
        <v>700</v>
      </c>
      <c r="U393" s="18" t="s">
        <v>1005</v>
      </c>
    </row>
    <row r="394" spans="18:21" x14ac:dyDescent="0.25">
      <c r="R394" s="18" t="s">
        <v>1536</v>
      </c>
      <c r="S394" s="18" t="s">
        <v>901</v>
      </c>
      <c r="T394" s="18">
        <v>570</v>
      </c>
      <c r="U394" s="18" t="s">
        <v>1005</v>
      </c>
    </row>
    <row r="395" spans="18:21" x14ac:dyDescent="0.25">
      <c r="R395" s="18" t="s">
        <v>1537</v>
      </c>
      <c r="S395" s="18" t="s">
        <v>902</v>
      </c>
      <c r="T395" s="18">
        <v>730</v>
      </c>
      <c r="U395" s="18" t="s">
        <v>1005</v>
      </c>
    </row>
    <row r="396" spans="18:21" x14ac:dyDescent="0.25">
      <c r="R396" s="18" t="s">
        <v>1538</v>
      </c>
      <c r="S396" s="18" t="s">
        <v>903</v>
      </c>
      <c r="T396" s="18">
        <v>2300</v>
      </c>
      <c r="U396" s="18" t="s">
        <v>1005</v>
      </c>
    </row>
    <row r="397" spans="18:21" x14ac:dyDescent="0.25">
      <c r="R397" s="18" t="s">
        <v>1539</v>
      </c>
      <c r="S397" s="18" t="s">
        <v>1540</v>
      </c>
      <c r="T397" s="18">
        <v>1550</v>
      </c>
      <c r="U397" s="18" t="s">
        <v>1005</v>
      </c>
    </row>
    <row r="398" spans="18:21" x14ac:dyDescent="0.25">
      <c r="R398" s="18" t="s">
        <v>1541</v>
      </c>
      <c r="S398" s="18" t="s">
        <v>904</v>
      </c>
      <c r="T398" s="18">
        <v>1150</v>
      </c>
      <c r="U398" s="18" t="s">
        <v>1005</v>
      </c>
    </row>
    <row r="399" spans="18:21" x14ac:dyDescent="0.25">
      <c r="R399" s="18" t="s">
        <v>1542</v>
      </c>
      <c r="S399" s="18" t="s">
        <v>905</v>
      </c>
      <c r="T399" s="18">
        <v>1200</v>
      </c>
      <c r="U399" s="18" t="s">
        <v>1005</v>
      </c>
    </row>
    <row r="400" spans="18:21" x14ac:dyDescent="0.25">
      <c r="R400" s="18" t="s">
        <v>1543</v>
      </c>
      <c r="S400" s="18" t="s">
        <v>1544</v>
      </c>
      <c r="T400" s="18">
        <v>7000</v>
      </c>
      <c r="U400" s="18" t="s">
        <v>1005</v>
      </c>
    </row>
    <row r="401" spans="18:21" x14ac:dyDescent="0.25">
      <c r="R401" s="18" t="s">
        <v>1545</v>
      </c>
      <c r="S401" s="18" t="s">
        <v>906</v>
      </c>
      <c r="T401" s="18">
        <v>10000</v>
      </c>
      <c r="U401" s="18" t="s">
        <v>1005</v>
      </c>
    </row>
    <row r="402" spans="18:21" x14ac:dyDescent="0.25">
      <c r="R402" s="18" t="s">
        <v>1546</v>
      </c>
      <c r="S402" s="18" t="s">
        <v>907</v>
      </c>
      <c r="T402" s="18">
        <v>500</v>
      </c>
      <c r="U402" s="18" t="s">
        <v>1005</v>
      </c>
    </row>
    <row r="403" spans="18:21" x14ac:dyDescent="0.25">
      <c r="R403" s="18" t="s">
        <v>1547</v>
      </c>
      <c r="S403" s="18" t="s">
        <v>908</v>
      </c>
      <c r="T403" s="18">
        <v>2000</v>
      </c>
      <c r="U403" s="18" t="s">
        <v>1005</v>
      </c>
    </row>
    <row r="404" spans="18:21" x14ac:dyDescent="0.25">
      <c r="R404" s="18" t="s">
        <v>1548</v>
      </c>
      <c r="S404" s="18" t="s">
        <v>909</v>
      </c>
      <c r="T404" s="18">
        <v>700</v>
      </c>
      <c r="U404" s="18" t="s">
        <v>1005</v>
      </c>
    </row>
    <row r="405" spans="18:21" x14ac:dyDescent="0.25">
      <c r="R405" s="18" t="s">
        <v>1549</v>
      </c>
      <c r="S405" s="18" t="s">
        <v>910</v>
      </c>
      <c r="T405" s="18">
        <v>550</v>
      </c>
      <c r="U405" s="18" t="s">
        <v>1005</v>
      </c>
    </row>
    <row r="406" spans="18:21" x14ac:dyDescent="0.25">
      <c r="R406" s="18" t="s">
        <v>1550</v>
      </c>
      <c r="S406" s="18" t="s">
        <v>911</v>
      </c>
      <c r="T406" s="18">
        <v>480</v>
      </c>
      <c r="U406" s="18" t="s">
        <v>1005</v>
      </c>
    </row>
    <row r="407" spans="18:21" x14ac:dyDescent="0.25">
      <c r="R407" s="18" t="s">
        <v>1551</v>
      </c>
      <c r="S407" s="18" t="s">
        <v>912</v>
      </c>
      <c r="T407" s="18">
        <v>650</v>
      </c>
      <c r="U407" s="18" t="s">
        <v>1005</v>
      </c>
    </row>
    <row r="408" spans="18:21" x14ac:dyDescent="0.25">
      <c r="R408" s="18" t="s">
        <v>1552</v>
      </c>
      <c r="S408" s="18" t="s">
        <v>913</v>
      </c>
      <c r="T408" s="18">
        <v>400</v>
      </c>
      <c r="U408" s="18" t="s">
        <v>1005</v>
      </c>
    </row>
    <row r="409" spans="18:21" x14ac:dyDescent="0.25">
      <c r="R409" s="18" t="s">
        <v>1553</v>
      </c>
      <c r="S409" s="18" t="s">
        <v>914</v>
      </c>
      <c r="T409" s="18">
        <v>600</v>
      </c>
      <c r="U409" s="18" t="s">
        <v>1005</v>
      </c>
    </row>
    <row r="410" spans="18:21" x14ac:dyDescent="0.25">
      <c r="R410" s="18" t="s">
        <v>1554</v>
      </c>
      <c r="S410" s="18" t="s">
        <v>1555</v>
      </c>
      <c r="T410" s="18">
        <v>500</v>
      </c>
      <c r="U410" s="18" t="s">
        <v>1005</v>
      </c>
    </row>
    <row r="411" spans="18:21" x14ac:dyDescent="0.25">
      <c r="R411" s="18" t="s">
        <v>1556</v>
      </c>
      <c r="S411" s="18" t="s">
        <v>1557</v>
      </c>
      <c r="T411" s="18">
        <v>657</v>
      </c>
      <c r="U411" s="18" t="s">
        <v>1005</v>
      </c>
    </row>
    <row r="412" spans="18:21" x14ac:dyDescent="0.25">
      <c r="R412" s="18" t="s">
        <v>1558</v>
      </c>
      <c r="S412" s="18" t="s">
        <v>915</v>
      </c>
      <c r="T412" s="18">
        <v>6000</v>
      </c>
      <c r="U412" s="18" t="s">
        <v>1005</v>
      </c>
    </row>
    <row r="413" spans="18:21" x14ac:dyDescent="0.25">
      <c r="R413" s="18" t="s">
        <v>1559</v>
      </c>
      <c r="S413" s="18" t="s">
        <v>916</v>
      </c>
      <c r="T413" s="18">
        <v>8000</v>
      </c>
      <c r="U413" s="18" t="s">
        <v>1005</v>
      </c>
    </row>
    <row r="414" spans="18:21" x14ac:dyDescent="0.25">
      <c r="R414" s="18" t="s">
        <v>1560</v>
      </c>
      <c r="S414" s="18" t="s">
        <v>917</v>
      </c>
      <c r="T414" s="18">
        <v>231</v>
      </c>
      <c r="U414" s="18" t="s">
        <v>1005</v>
      </c>
    </row>
    <row r="415" spans="18:21" x14ac:dyDescent="0.25">
      <c r="R415" s="18" t="s">
        <v>1561</v>
      </c>
      <c r="S415" s="18" t="s">
        <v>918</v>
      </c>
      <c r="T415" s="18">
        <v>400</v>
      </c>
      <c r="U415" s="18" t="s">
        <v>1005</v>
      </c>
    </row>
    <row r="416" spans="18:21" x14ac:dyDescent="0.25">
      <c r="R416" s="18" t="s">
        <v>1562</v>
      </c>
      <c r="S416" s="18" t="s">
        <v>919</v>
      </c>
      <c r="T416" s="18">
        <v>600</v>
      </c>
      <c r="U416" s="18" t="s">
        <v>1005</v>
      </c>
    </row>
    <row r="417" spans="18:21" x14ac:dyDescent="0.25">
      <c r="R417" s="18" t="s">
        <v>1563</v>
      </c>
      <c r="S417" s="18" t="s">
        <v>920</v>
      </c>
      <c r="T417" s="18">
        <v>1400</v>
      </c>
      <c r="U417" s="18" t="s">
        <v>1005</v>
      </c>
    </row>
    <row r="418" spans="18:21" x14ac:dyDescent="0.25">
      <c r="R418" s="18" t="s">
        <v>1564</v>
      </c>
      <c r="S418" s="18" t="s">
        <v>921</v>
      </c>
      <c r="T418" s="18">
        <v>400</v>
      </c>
      <c r="U418" s="18" t="s">
        <v>1005</v>
      </c>
    </row>
    <row r="419" spans="18:21" x14ac:dyDescent="0.25">
      <c r="R419" s="18" t="s">
        <v>1565</v>
      </c>
      <c r="S419" s="18" t="s">
        <v>922</v>
      </c>
      <c r="T419" s="18">
        <v>600</v>
      </c>
      <c r="U419" s="18" t="s">
        <v>1005</v>
      </c>
    </row>
    <row r="420" spans="18:21" x14ac:dyDescent="0.25">
      <c r="R420" s="18" t="s">
        <v>1566</v>
      </c>
      <c r="S420" s="18" t="s">
        <v>923</v>
      </c>
      <c r="T420" s="18">
        <v>1700</v>
      </c>
      <c r="U420" s="18" t="s">
        <v>1005</v>
      </c>
    </row>
    <row r="421" spans="18:21" x14ac:dyDescent="0.25">
      <c r="R421" s="18" t="s">
        <v>1567</v>
      </c>
      <c r="S421" s="18" t="s">
        <v>924</v>
      </c>
      <c r="T421" s="18">
        <v>920</v>
      </c>
      <c r="U421" s="18" t="s">
        <v>1005</v>
      </c>
    </row>
    <row r="422" spans="18:21" x14ac:dyDescent="0.25">
      <c r="R422" s="18" t="s">
        <v>1568</v>
      </c>
      <c r="S422" s="18" t="s">
        <v>925</v>
      </c>
      <c r="T422" s="18">
        <v>1300</v>
      </c>
      <c r="U422" s="18" t="s">
        <v>1005</v>
      </c>
    </row>
    <row r="423" spans="18:21" x14ac:dyDescent="0.25">
      <c r="R423" s="18" t="s">
        <v>1569</v>
      </c>
      <c r="S423" s="18" t="s">
        <v>926</v>
      </c>
      <c r="T423" s="18">
        <v>700</v>
      </c>
      <c r="U423" s="18" t="s">
        <v>1005</v>
      </c>
    </row>
    <row r="424" spans="18:21" x14ac:dyDescent="0.25">
      <c r="R424" s="18" t="s">
        <v>1570</v>
      </c>
      <c r="S424" s="18" t="s">
        <v>927</v>
      </c>
      <c r="T424" s="18">
        <v>400</v>
      </c>
      <c r="U424" s="18" t="s">
        <v>1005</v>
      </c>
    </row>
    <row r="425" spans="18:21" x14ac:dyDescent="0.25">
      <c r="R425" s="18" t="s">
        <v>1571</v>
      </c>
      <c r="S425" s="18" t="s">
        <v>1572</v>
      </c>
      <c r="T425" s="18">
        <v>660</v>
      </c>
      <c r="U425" s="18" t="s">
        <v>1005</v>
      </c>
    </row>
    <row r="426" spans="18:21" x14ac:dyDescent="0.25">
      <c r="R426" s="18" t="s">
        <v>1573</v>
      </c>
      <c r="S426" s="18" t="s">
        <v>1574</v>
      </c>
      <c r="T426" s="18">
        <v>610</v>
      </c>
      <c r="U426" s="18" t="s">
        <v>1005</v>
      </c>
    </row>
    <row r="427" spans="18:21" x14ac:dyDescent="0.25">
      <c r="R427" s="18" t="s">
        <v>1575</v>
      </c>
      <c r="S427" s="18" t="s">
        <v>928</v>
      </c>
      <c r="T427" s="18">
        <v>341</v>
      </c>
      <c r="U427" s="18" t="s">
        <v>1005</v>
      </c>
    </row>
    <row r="428" spans="18:21" x14ac:dyDescent="0.25">
      <c r="R428" s="18" t="s">
        <v>1576</v>
      </c>
      <c r="S428" s="18" t="s">
        <v>929</v>
      </c>
      <c r="T428" s="18">
        <v>500</v>
      </c>
      <c r="U428" s="18" t="s">
        <v>1005</v>
      </c>
    </row>
    <row r="429" spans="18:21" x14ac:dyDescent="0.25">
      <c r="R429" s="18" t="s">
        <v>1577</v>
      </c>
      <c r="S429" s="18" t="s">
        <v>930</v>
      </c>
      <c r="T429" s="18">
        <v>650</v>
      </c>
      <c r="U429" s="18" t="s">
        <v>1005</v>
      </c>
    </row>
    <row r="430" spans="18:21" x14ac:dyDescent="0.25">
      <c r="R430" s="18" t="s">
        <v>1578</v>
      </c>
      <c r="S430" s="18" t="s">
        <v>1579</v>
      </c>
      <c r="T430" s="18">
        <v>450</v>
      </c>
      <c r="U430" s="18" t="s">
        <v>1005</v>
      </c>
    </row>
    <row r="431" spans="18:21" x14ac:dyDescent="0.25">
      <c r="R431" s="18" t="s">
        <v>1580</v>
      </c>
      <c r="S431" s="18" t="s">
        <v>1581</v>
      </c>
      <c r="T431" s="18">
        <v>450</v>
      </c>
      <c r="U431" s="18" t="s">
        <v>1005</v>
      </c>
    </row>
    <row r="432" spans="18:21" x14ac:dyDescent="0.25">
      <c r="R432" s="18" t="s">
        <v>1582</v>
      </c>
      <c r="S432" s="18" t="s">
        <v>931</v>
      </c>
      <c r="T432" s="18">
        <v>630</v>
      </c>
      <c r="U432" s="18" t="s">
        <v>1005</v>
      </c>
    </row>
    <row r="433" spans="18:21" x14ac:dyDescent="0.25">
      <c r="R433" s="18" t="s">
        <v>1583</v>
      </c>
      <c r="S433" s="18" t="s">
        <v>932</v>
      </c>
      <c r="T433" s="18">
        <v>630</v>
      </c>
      <c r="U433" s="18" t="s">
        <v>1005</v>
      </c>
    </row>
    <row r="434" spans="18:21" x14ac:dyDescent="0.25">
      <c r="R434" s="18" t="s">
        <v>1584</v>
      </c>
      <c r="S434" s="18" t="s">
        <v>933</v>
      </c>
      <c r="T434" s="18">
        <v>500</v>
      </c>
      <c r="U434" s="18" t="s">
        <v>1005</v>
      </c>
    </row>
    <row r="435" spans="18:21" x14ac:dyDescent="0.25">
      <c r="R435" s="18" t="s">
        <v>1585</v>
      </c>
      <c r="S435" s="18" t="s">
        <v>934</v>
      </c>
      <c r="T435" s="18">
        <v>950</v>
      </c>
      <c r="U435" s="18" t="s">
        <v>1005</v>
      </c>
    </row>
    <row r="436" spans="18:21" x14ac:dyDescent="0.25">
      <c r="R436" s="18" t="s">
        <v>1586</v>
      </c>
      <c r="S436" s="18" t="s">
        <v>935</v>
      </c>
      <c r="T436" s="18">
        <v>950</v>
      </c>
      <c r="U436" s="18" t="s">
        <v>1005</v>
      </c>
    </row>
    <row r="437" spans="18:21" x14ac:dyDescent="0.25">
      <c r="R437" s="18" t="s">
        <v>1587</v>
      </c>
      <c r="S437" s="18" t="s">
        <v>1588</v>
      </c>
      <c r="T437" s="18">
        <v>1050</v>
      </c>
      <c r="U437" s="18" t="s">
        <v>1005</v>
      </c>
    </row>
    <row r="438" spans="18:21" x14ac:dyDescent="0.25">
      <c r="R438" s="18" t="s">
        <v>1589</v>
      </c>
      <c r="S438" s="18" t="s">
        <v>1590</v>
      </c>
      <c r="T438" s="18">
        <v>900</v>
      </c>
      <c r="U438" s="18" t="s">
        <v>1005</v>
      </c>
    </row>
    <row r="439" spans="18:21" x14ac:dyDescent="0.25">
      <c r="R439" s="18" t="s">
        <v>1591</v>
      </c>
      <c r="S439" s="18" t="s">
        <v>1592</v>
      </c>
      <c r="T439" s="18">
        <v>1050</v>
      </c>
      <c r="U439" s="18" t="s">
        <v>1005</v>
      </c>
    </row>
    <row r="440" spans="18:21" x14ac:dyDescent="0.25">
      <c r="R440" s="18" t="s">
        <v>1593</v>
      </c>
      <c r="S440" s="18" t="s">
        <v>1594</v>
      </c>
      <c r="T440" s="18">
        <v>400</v>
      </c>
      <c r="U440" s="18" t="s">
        <v>1005</v>
      </c>
    </row>
    <row r="441" spans="18:21" x14ac:dyDescent="0.25">
      <c r="R441" s="18" t="s">
        <v>1595</v>
      </c>
      <c r="S441" s="18" t="s">
        <v>1596</v>
      </c>
      <c r="T441" s="18">
        <v>400</v>
      </c>
      <c r="U441" s="18" t="s">
        <v>1005</v>
      </c>
    </row>
    <row r="442" spans="18:21" x14ac:dyDescent="0.25">
      <c r="R442" s="18" t="s">
        <v>1597</v>
      </c>
      <c r="S442" s="18" t="s">
        <v>1598</v>
      </c>
      <c r="T442" s="18">
        <v>500</v>
      </c>
      <c r="U442" s="18" t="s">
        <v>1005</v>
      </c>
    </row>
    <row r="443" spans="18:21" x14ac:dyDescent="0.25">
      <c r="R443" s="18" t="s">
        <v>1599</v>
      </c>
      <c r="S443" s="18" t="s">
        <v>1600</v>
      </c>
      <c r="T443" s="18">
        <v>580</v>
      </c>
      <c r="U443" s="18" t="s">
        <v>1005</v>
      </c>
    </row>
    <row r="444" spans="18:21" x14ac:dyDescent="0.25">
      <c r="R444" s="18" t="s">
        <v>1601</v>
      </c>
      <c r="S444" s="18" t="s">
        <v>1602</v>
      </c>
      <c r="T444" s="18">
        <v>750</v>
      </c>
      <c r="U444" s="18" t="s">
        <v>1005</v>
      </c>
    </row>
    <row r="445" spans="18:21" x14ac:dyDescent="0.25">
      <c r="R445" s="18" t="s">
        <v>1603</v>
      </c>
      <c r="S445" s="18" t="s">
        <v>1604</v>
      </c>
      <c r="T445" s="18">
        <v>770</v>
      </c>
      <c r="U445" s="18" t="s">
        <v>1005</v>
      </c>
    </row>
    <row r="446" spans="18:21" x14ac:dyDescent="0.25">
      <c r="R446" s="18" t="s">
        <v>1605</v>
      </c>
      <c r="S446" s="18" t="s">
        <v>936</v>
      </c>
      <c r="T446" s="18">
        <v>500</v>
      </c>
      <c r="U446" s="18" t="s">
        <v>1005</v>
      </c>
    </row>
    <row r="447" spans="18:21" x14ac:dyDescent="0.25">
      <c r="R447" s="18" t="s">
        <v>1606</v>
      </c>
      <c r="S447" s="18" t="s">
        <v>937</v>
      </c>
      <c r="T447" s="18">
        <v>770</v>
      </c>
      <c r="U447" s="18" t="s">
        <v>1005</v>
      </c>
    </row>
    <row r="448" spans="18:21" x14ac:dyDescent="0.25">
      <c r="R448" s="18" t="s">
        <v>1607</v>
      </c>
      <c r="S448" s="18" t="s">
        <v>938</v>
      </c>
      <c r="T448" s="18">
        <v>500</v>
      </c>
      <c r="U448" s="18" t="s">
        <v>1005</v>
      </c>
    </row>
    <row r="449" spans="18:21" x14ac:dyDescent="0.25">
      <c r="R449" s="18" t="s">
        <v>1608</v>
      </c>
      <c r="S449" s="18" t="s">
        <v>939</v>
      </c>
      <c r="T449" s="18">
        <v>550</v>
      </c>
      <c r="U449" s="18" t="s">
        <v>1005</v>
      </c>
    </row>
    <row r="450" spans="18:21" x14ac:dyDescent="0.25">
      <c r="R450" s="18" t="s">
        <v>1609</v>
      </c>
      <c r="S450" s="18" t="s">
        <v>940</v>
      </c>
      <c r="T450" s="18">
        <v>400</v>
      </c>
      <c r="U450" s="18" t="s">
        <v>1005</v>
      </c>
    </row>
    <row r="451" spans="18:21" x14ac:dyDescent="0.25">
      <c r="R451" s="18" t="s">
        <v>1610</v>
      </c>
      <c r="S451" s="18" t="s">
        <v>941</v>
      </c>
      <c r="T451" s="18">
        <v>434</v>
      </c>
      <c r="U451" s="18" t="s">
        <v>1005</v>
      </c>
    </row>
    <row r="452" spans="18:21" x14ac:dyDescent="0.25">
      <c r="R452" s="18" t="s">
        <v>1611</v>
      </c>
      <c r="S452" s="18" t="s">
        <v>942</v>
      </c>
      <c r="T452" s="18">
        <v>250</v>
      </c>
      <c r="U452" s="18" t="s">
        <v>1005</v>
      </c>
    </row>
    <row r="453" spans="18:21" x14ac:dyDescent="0.25">
      <c r="R453" s="18" t="s">
        <v>1612</v>
      </c>
      <c r="S453" s="18" t="s">
        <v>943</v>
      </c>
      <c r="T453" s="18">
        <v>620</v>
      </c>
      <c r="U453" s="18" t="s">
        <v>1005</v>
      </c>
    </row>
    <row r="454" spans="18:21" x14ac:dyDescent="0.25">
      <c r="R454" s="18" t="s">
        <v>1613</v>
      </c>
      <c r="S454" s="18" t="s">
        <v>1614</v>
      </c>
      <c r="T454" s="18">
        <v>520</v>
      </c>
      <c r="U454" s="18" t="s">
        <v>1005</v>
      </c>
    </row>
    <row r="455" spans="18:21" x14ac:dyDescent="0.25">
      <c r="R455" s="18" t="s">
        <v>1615</v>
      </c>
      <c r="S455" s="18" t="s">
        <v>944</v>
      </c>
      <c r="T455" s="18">
        <v>1100</v>
      </c>
      <c r="U455" s="18" t="s">
        <v>1005</v>
      </c>
    </row>
    <row r="456" spans="18:21" x14ac:dyDescent="0.25">
      <c r="R456" s="18" t="s">
        <v>1616</v>
      </c>
      <c r="S456" s="18" t="s">
        <v>945</v>
      </c>
      <c r="T456" s="18">
        <v>1277</v>
      </c>
      <c r="U456" s="18" t="s">
        <v>1005</v>
      </c>
    </row>
    <row r="457" spans="18:21" x14ac:dyDescent="0.25">
      <c r="R457" s="18" t="s">
        <v>1617</v>
      </c>
      <c r="S457" s="18" t="s">
        <v>946</v>
      </c>
      <c r="T457" s="18">
        <v>457</v>
      </c>
      <c r="U457" s="18" t="s">
        <v>1005</v>
      </c>
    </row>
    <row r="458" spans="18:21" x14ac:dyDescent="0.25">
      <c r="R458" s="18" t="s">
        <v>1618</v>
      </c>
      <c r="S458" s="18" t="s">
        <v>947</v>
      </c>
      <c r="T458" s="18">
        <v>457</v>
      </c>
      <c r="U458" s="18" t="s">
        <v>1005</v>
      </c>
    </row>
    <row r="459" spans="18:21" x14ac:dyDescent="0.25">
      <c r="R459" s="18" t="s">
        <v>1619</v>
      </c>
      <c r="S459" s="18" t="s">
        <v>1620</v>
      </c>
      <c r="T459" s="18">
        <v>500</v>
      </c>
      <c r="U459" s="18" t="s">
        <v>1005</v>
      </c>
    </row>
    <row r="460" spans="18:21" x14ac:dyDescent="0.25">
      <c r="R460" s="18" t="s">
        <v>1621</v>
      </c>
      <c r="S460" s="18" t="s">
        <v>948</v>
      </c>
      <c r="T460" s="18">
        <v>1000</v>
      </c>
      <c r="U460" s="18" t="s">
        <v>1005</v>
      </c>
    </row>
    <row r="461" spans="18:21" x14ac:dyDescent="0.25">
      <c r="R461" s="18" t="s">
        <v>1622</v>
      </c>
      <c r="S461" s="18" t="s">
        <v>1623</v>
      </c>
      <c r="T461" s="18">
        <v>500</v>
      </c>
      <c r="U461" s="18" t="s">
        <v>1005</v>
      </c>
    </row>
    <row r="462" spans="18:21" x14ac:dyDescent="0.25">
      <c r="R462" s="18" t="s">
        <v>1624</v>
      </c>
      <c r="S462" s="18" t="s">
        <v>1625</v>
      </c>
      <c r="T462" s="18">
        <v>550</v>
      </c>
      <c r="U462" s="18" t="s">
        <v>1005</v>
      </c>
    </row>
    <row r="463" spans="18:21" x14ac:dyDescent="0.25">
      <c r="R463" s="18" t="s">
        <v>1626</v>
      </c>
      <c r="S463" s="18" t="s">
        <v>949</v>
      </c>
      <c r="T463" s="18">
        <v>750</v>
      </c>
      <c r="U463" s="18" t="s">
        <v>1005</v>
      </c>
    </row>
    <row r="464" spans="18:21" x14ac:dyDescent="0.25">
      <c r="R464" s="18" t="s">
        <v>1627</v>
      </c>
      <c r="S464" s="18" t="s">
        <v>950</v>
      </c>
      <c r="T464" s="18">
        <v>2200</v>
      </c>
      <c r="U464" s="18" t="s">
        <v>1005</v>
      </c>
    </row>
    <row r="465" spans="18:21" x14ac:dyDescent="0.25">
      <c r="R465" s="18" t="s">
        <v>1628</v>
      </c>
      <c r="S465" s="18" t="s">
        <v>951</v>
      </c>
      <c r="T465" s="18">
        <v>1650</v>
      </c>
      <c r="U465" s="18" t="s">
        <v>1005</v>
      </c>
    </row>
    <row r="466" spans="18:21" x14ac:dyDescent="0.25">
      <c r="R466" s="18" t="s">
        <v>1629</v>
      </c>
      <c r="S466" s="18" t="s">
        <v>952</v>
      </c>
      <c r="T466" s="18">
        <v>2163</v>
      </c>
      <c r="U466" s="18" t="s">
        <v>1005</v>
      </c>
    </row>
    <row r="467" spans="18:21" x14ac:dyDescent="0.25">
      <c r="R467" s="18" t="s">
        <v>1630</v>
      </c>
      <c r="S467" s="18" t="s">
        <v>953</v>
      </c>
      <c r="T467" s="18">
        <v>250</v>
      </c>
      <c r="U467" s="18" t="s">
        <v>1005</v>
      </c>
    </row>
    <row r="468" spans="18:21" x14ac:dyDescent="0.25">
      <c r="R468" s="18" t="s">
        <v>1631</v>
      </c>
      <c r="S468" s="18" t="s">
        <v>954</v>
      </c>
      <c r="T468" s="18">
        <v>1200</v>
      </c>
      <c r="U468" s="18" t="s">
        <v>1005</v>
      </c>
    </row>
    <row r="469" spans="18:21" x14ac:dyDescent="0.25">
      <c r="R469" s="18" t="s">
        <v>1632</v>
      </c>
      <c r="S469" s="18" t="s">
        <v>1633</v>
      </c>
      <c r="T469" s="18">
        <v>200</v>
      </c>
      <c r="U469" s="18" t="s">
        <v>1005</v>
      </c>
    </row>
    <row r="470" spans="18:21" x14ac:dyDescent="0.25">
      <c r="R470" s="18" t="s">
        <v>1634</v>
      </c>
      <c r="S470" s="18" t="s">
        <v>1635</v>
      </c>
      <c r="T470" s="18">
        <v>400</v>
      </c>
      <c r="U470" s="18" t="s">
        <v>1005</v>
      </c>
    </row>
    <row r="471" spans="18:21" x14ac:dyDescent="0.25">
      <c r="R471" s="18" t="s">
        <v>1636</v>
      </c>
      <c r="S471" s="18" t="s">
        <v>955</v>
      </c>
      <c r="T471" s="18">
        <v>2200</v>
      </c>
      <c r="U471" s="18" t="s">
        <v>1005</v>
      </c>
    </row>
    <row r="472" spans="18:21" x14ac:dyDescent="0.25">
      <c r="R472" s="18" t="s">
        <v>1637</v>
      </c>
      <c r="S472" s="18" t="s">
        <v>956</v>
      </c>
      <c r="T472" s="18">
        <v>2500</v>
      </c>
      <c r="U472" s="18" t="s">
        <v>1005</v>
      </c>
    </row>
    <row r="473" spans="18:21" x14ac:dyDescent="0.25">
      <c r="R473" s="18" t="s">
        <v>1638</v>
      </c>
      <c r="S473" s="18" t="s">
        <v>957</v>
      </c>
      <c r="T473" s="18">
        <v>10100</v>
      </c>
      <c r="U473" s="18" t="s">
        <v>1005</v>
      </c>
    </row>
    <row r="474" spans="18:21" x14ac:dyDescent="0.25">
      <c r="R474" s="18" t="s">
        <v>1639</v>
      </c>
      <c r="S474" s="18" t="s">
        <v>958</v>
      </c>
      <c r="T474" s="18">
        <v>10100</v>
      </c>
      <c r="U474" s="18" t="s">
        <v>1005</v>
      </c>
    </row>
    <row r="475" spans="18:21" x14ac:dyDescent="0.25">
      <c r="R475" s="18" t="s">
        <v>1640</v>
      </c>
      <c r="S475" s="18" t="s">
        <v>959</v>
      </c>
      <c r="T475" s="18">
        <v>18000</v>
      </c>
      <c r="U475" s="18" t="s">
        <v>1005</v>
      </c>
    </row>
    <row r="476" spans="18:21" x14ac:dyDescent="0.25">
      <c r="R476" s="18" t="s">
        <v>1641</v>
      </c>
      <c r="S476" s="18" t="s">
        <v>960</v>
      </c>
      <c r="T476" s="18">
        <v>13500</v>
      </c>
      <c r="U476" s="18" t="s">
        <v>1005</v>
      </c>
    </row>
    <row r="477" spans="18:21" x14ac:dyDescent="0.25">
      <c r="R477" s="18" t="s">
        <v>1642</v>
      </c>
      <c r="S477" s="18" t="s">
        <v>961</v>
      </c>
      <c r="T477" s="18">
        <v>13500</v>
      </c>
      <c r="U477" s="18" t="s">
        <v>1005</v>
      </c>
    </row>
    <row r="478" spans="18:21" x14ac:dyDescent="0.25">
      <c r="R478" s="18" t="s">
        <v>1643</v>
      </c>
      <c r="S478" s="18" t="s">
        <v>1644</v>
      </c>
      <c r="T478" s="18">
        <v>20000</v>
      </c>
      <c r="U478" s="18" t="s">
        <v>1005</v>
      </c>
    </row>
    <row r="479" spans="18:21" x14ac:dyDescent="0.25">
      <c r="R479" s="18" t="s">
        <v>1645</v>
      </c>
      <c r="S479" s="18" t="s">
        <v>962</v>
      </c>
      <c r="T479" s="18">
        <v>3450</v>
      </c>
      <c r="U479" s="18" t="s">
        <v>1005</v>
      </c>
    </row>
    <row r="480" spans="18:21" x14ac:dyDescent="0.25">
      <c r="R480" s="18" t="s">
        <v>1646</v>
      </c>
      <c r="S480" s="18" t="s">
        <v>963</v>
      </c>
      <c r="T480" s="18">
        <v>4500</v>
      </c>
      <c r="U480" s="18" t="s">
        <v>1005</v>
      </c>
    </row>
    <row r="481" spans="18:21" x14ac:dyDescent="0.25">
      <c r="R481" s="18" t="s">
        <v>1647</v>
      </c>
      <c r="S481" s="18" t="s">
        <v>1648</v>
      </c>
      <c r="T481" s="18">
        <v>3500</v>
      </c>
      <c r="U481" s="18" t="s">
        <v>1005</v>
      </c>
    </row>
    <row r="482" spans="18:21" x14ac:dyDescent="0.25">
      <c r="R482" s="18" t="s">
        <v>1649</v>
      </c>
      <c r="S482" s="18" t="s">
        <v>964</v>
      </c>
      <c r="T482" s="18">
        <v>1919</v>
      </c>
      <c r="U482" s="18" t="s">
        <v>1005</v>
      </c>
    </row>
    <row r="483" spans="18:21" x14ac:dyDescent="0.25">
      <c r="R483" s="18" t="s">
        <v>1650</v>
      </c>
      <c r="S483" s="18" t="s">
        <v>965</v>
      </c>
      <c r="T483" s="18">
        <v>1709</v>
      </c>
      <c r="U483" s="18" t="s">
        <v>1005</v>
      </c>
    </row>
    <row r="484" spans="18:21" x14ac:dyDescent="0.25">
      <c r="R484" s="18" t="s">
        <v>1651</v>
      </c>
      <c r="S484" s="18" t="s">
        <v>966</v>
      </c>
      <c r="T484" s="18">
        <v>1100</v>
      </c>
      <c r="U484" s="18" t="s">
        <v>1005</v>
      </c>
    </row>
    <row r="485" spans="18:21" x14ac:dyDescent="0.25">
      <c r="R485" s="18" t="s">
        <v>1652</v>
      </c>
      <c r="S485" s="18" t="s">
        <v>967</v>
      </c>
      <c r="T485" s="18">
        <v>520</v>
      </c>
      <c r="U485" s="18" t="s">
        <v>1005</v>
      </c>
    </row>
    <row r="486" spans="18:21" x14ac:dyDescent="0.25">
      <c r="R486" s="18" t="s">
        <v>1653</v>
      </c>
      <c r="S486" s="18" t="s">
        <v>968</v>
      </c>
      <c r="T486" s="18">
        <v>330</v>
      </c>
      <c r="U486" s="18" t="s">
        <v>1005</v>
      </c>
    </row>
    <row r="487" spans="18:21" x14ac:dyDescent="0.25">
      <c r="R487" s="18" t="s">
        <v>1654</v>
      </c>
      <c r="S487" s="18" t="s">
        <v>1655</v>
      </c>
      <c r="T487" s="18">
        <v>400</v>
      </c>
      <c r="U487" s="18" t="s">
        <v>1005</v>
      </c>
    </row>
    <row r="488" spans="18:21" x14ac:dyDescent="0.25">
      <c r="R488" s="18" t="s">
        <v>1656</v>
      </c>
      <c r="S488" s="18" t="s">
        <v>969</v>
      </c>
      <c r="T488" s="18">
        <v>300</v>
      </c>
      <c r="U488" s="18" t="s">
        <v>1005</v>
      </c>
    </row>
    <row r="489" spans="18:21" x14ac:dyDescent="0.25">
      <c r="R489" s="18" t="s">
        <v>1657</v>
      </c>
      <c r="S489" s="18" t="s">
        <v>970</v>
      </c>
      <c r="T489" s="18">
        <v>410</v>
      </c>
      <c r="U489" s="18" t="s">
        <v>1005</v>
      </c>
    </row>
    <row r="490" spans="18:21" x14ac:dyDescent="0.25">
      <c r="R490" s="18" t="s">
        <v>1658</v>
      </c>
      <c r="S490" s="18" t="s">
        <v>971</v>
      </c>
      <c r="T490" s="18">
        <v>1000</v>
      </c>
      <c r="U490" s="18" t="s">
        <v>1005</v>
      </c>
    </row>
    <row r="491" spans="18:21" x14ac:dyDescent="0.25">
      <c r="R491" s="18" t="s">
        <v>1659</v>
      </c>
      <c r="S491" s="18" t="s">
        <v>972</v>
      </c>
      <c r="T491" s="18">
        <v>273</v>
      </c>
      <c r="U491" s="18" t="s">
        <v>1005</v>
      </c>
    </row>
    <row r="492" spans="18:21" x14ac:dyDescent="0.25">
      <c r="R492" s="18" t="s">
        <v>1660</v>
      </c>
      <c r="S492" s="18" t="s">
        <v>973</v>
      </c>
      <c r="T492" s="18">
        <v>249</v>
      </c>
      <c r="U492" s="18" t="s">
        <v>1005</v>
      </c>
    </row>
    <row r="493" spans="18:21" x14ac:dyDescent="0.25">
      <c r="R493" s="18" t="s">
        <v>1661</v>
      </c>
      <c r="S493" s="18" t="s">
        <v>974</v>
      </c>
      <c r="T493" s="18">
        <v>700</v>
      </c>
      <c r="U493" s="18" t="s">
        <v>1005</v>
      </c>
    </row>
    <row r="494" spans="18:21" x14ac:dyDescent="0.25">
      <c r="R494" s="18" t="s">
        <v>1662</v>
      </c>
      <c r="S494" s="18" t="s">
        <v>975</v>
      </c>
      <c r="T494" s="18">
        <v>2950</v>
      </c>
      <c r="U494" s="18" t="s">
        <v>1005</v>
      </c>
    </row>
    <row r="495" spans="18:21" x14ac:dyDescent="0.25">
      <c r="R495" s="18" t="s">
        <v>1663</v>
      </c>
      <c r="S495" s="18" t="s">
        <v>976</v>
      </c>
      <c r="T495" s="18">
        <v>1500</v>
      </c>
      <c r="U495" s="18" t="s">
        <v>1005</v>
      </c>
    </row>
    <row r="496" spans="18:21" x14ac:dyDescent="0.25">
      <c r="R496" s="18" t="s">
        <v>1664</v>
      </c>
      <c r="S496" s="18" t="s">
        <v>977</v>
      </c>
      <c r="T496" s="18">
        <v>650</v>
      </c>
      <c r="U496" s="18" t="s">
        <v>1005</v>
      </c>
    </row>
    <row r="497" spans="18:21" x14ac:dyDescent="0.25">
      <c r="R497" s="18" t="s">
        <v>1665</v>
      </c>
      <c r="S497" s="18" t="s">
        <v>978</v>
      </c>
      <c r="T497" s="18">
        <v>450</v>
      </c>
      <c r="U497" s="18" t="s">
        <v>1005</v>
      </c>
    </row>
    <row r="498" spans="18:21" x14ac:dyDescent="0.25">
      <c r="R498" s="18" t="s">
        <v>1666</v>
      </c>
      <c r="S498" s="18" t="s">
        <v>979</v>
      </c>
      <c r="T498" s="18">
        <v>150</v>
      </c>
      <c r="U498" s="18" t="s">
        <v>1005</v>
      </c>
    </row>
    <row r="499" spans="18:21" x14ac:dyDescent="0.25">
      <c r="R499" s="18" t="s">
        <v>1667</v>
      </c>
      <c r="S499" s="18" t="s">
        <v>980</v>
      </c>
      <c r="T499" s="18">
        <v>1000</v>
      </c>
      <c r="U499" s="18" t="s">
        <v>1005</v>
      </c>
    </row>
    <row r="500" spans="18:21" x14ac:dyDescent="0.25">
      <c r="R500" s="18" t="s">
        <v>1668</v>
      </c>
      <c r="S500" s="18" t="s">
        <v>981</v>
      </c>
      <c r="T500" s="18">
        <v>4000</v>
      </c>
      <c r="U500" s="18" t="s">
        <v>1005</v>
      </c>
    </row>
    <row r="501" spans="18:21" x14ac:dyDescent="0.25">
      <c r="R501" s="18" t="s">
        <v>1669</v>
      </c>
      <c r="S501" s="18" t="s">
        <v>982</v>
      </c>
      <c r="T501" s="18">
        <v>1100</v>
      </c>
      <c r="U501" s="18" t="s">
        <v>1005</v>
      </c>
    </row>
    <row r="502" spans="18:21" x14ac:dyDescent="0.25">
      <c r="R502" s="18" t="s">
        <v>1670</v>
      </c>
      <c r="S502" s="18" t="s">
        <v>983</v>
      </c>
      <c r="T502" s="18">
        <v>1100</v>
      </c>
      <c r="U502" s="18" t="s">
        <v>1005</v>
      </c>
    </row>
    <row r="503" spans="18:21" x14ac:dyDescent="0.25">
      <c r="R503" s="18" t="s">
        <v>1671</v>
      </c>
      <c r="S503" s="18" t="s">
        <v>984</v>
      </c>
      <c r="T503" s="18">
        <v>774</v>
      </c>
      <c r="U503" s="18" t="s">
        <v>1005</v>
      </c>
    </row>
    <row r="504" spans="18:21" x14ac:dyDescent="0.25">
      <c r="R504" s="18" t="s">
        <v>1672</v>
      </c>
      <c r="S504" s="18" t="s">
        <v>985</v>
      </c>
      <c r="T504" s="18">
        <v>2500</v>
      </c>
      <c r="U504" s="18" t="s">
        <v>1005</v>
      </c>
    </row>
    <row r="505" spans="18:21" x14ac:dyDescent="0.25">
      <c r="R505" s="18" t="s">
        <v>1673</v>
      </c>
      <c r="S505" s="18" t="s">
        <v>986</v>
      </c>
      <c r="T505" s="18">
        <v>600</v>
      </c>
      <c r="U505" s="18" t="s">
        <v>1005</v>
      </c>
    </row>
    <row r="506" spans="18:21" x14ac:dyDescent="0.25">
      <c r="R506" s="18" t="s">
        <v>1674</v>
      </c>
      <c r="S506" s="18" t="s">
        <v>987</v>
      </c>
      <c r="T506" s="18">
        <v>2600</v>
      </c>
      <c r="U506" s="18" t="s">
        <v>1005</v>
      </c>
    </row>
    <row r="507" spans="18:21" x14ac:dyDescent="0.25">
      <c r="R507" s="18" t="s">
        <v>1675</v>
      </c>
      <c r="S507" s="18" t="s">
        <v>988</v>
      </c>
      <c r="T507" s="18">
        <v>1160</v>
      </c>
      <c r="U507" s="18" t="s">
        <v>1005</v>
      </c>
    </row>
    <row r="508" spans="18:21" x14ac:dyDescent="0.25">
      <c r="R508" s="18" t="s">
        <v>1676</v>
      </c>
      <c r="S508" s="18" t="s">
        <v>989</v>
      </c>
      <c r="T508" s="18">
        <v>612</v>
      </c>
      <c r="U508" s="18" t="s">
        <v>1005</v>
      </c>
    </row>
    <row r="509" spans="18:21" x14ac:dyDescent="0.25">
      <c r="R509" s="18" t="s">
        <v>1677</v>
      </c>
      <c r="S509" s="18" t="s">
        <v>990</v>
      </c>
      <c r="T509" s="18">
        <v>1000</v>
      </c>
      <c r="U509" s="18" t="s">
        <v>1005</v>
      </c>
    </row>
    <row r="510" spans="18:21" x14ac:dyDescent="0.25">
      <c r="R510" s="18" t="s">
        <v>1678</v>
      </c>
      <c r="S510" s="18" t="s">
        <v>991</v>
      </c>
      <c r="T510" s="18">
        <v>520</v>
      </c>
      <c r="U510" s="18" t="s">
        <v>1005</v>
      </c>
    </row>
    <row r="511" spans="18:21" x14ac:dyDescent="0.25">
      <c r="R511" s="18" t="s">
        <v>1679</v>
      </c>
      <c r="S511" s="18" t="s">
        <v>992</v>
      </c>
      <c r="T511" s="18">
        <v>1000</v>
      </c>
      <c r="U511" s="18" t="s">
        <v>1005</v>
      </c>
    </row>
    <row r="512" spans="18:21" x14ac:dyDescent="0.25">
      <c r="R512" s="18" t="s">
        <v>1680</v>
      </c>
      <c r="S512" s="18" t="s">
        <v>993</v>
      </c>
      <c r="T512" s="18">
        <v>2300</v>
      </c>
      <c r="U512" s="18" t="s">
        <v>1005</v>
      </c>
    </row>
    <row r="513" spans="18:21" x14ac:dyDescent="0.25">
      <c r="R513" s="18" t="s">
        <v>1681</v>
      </c>
      <c r="S513" s="18" t="s">
        <v>994</v>
      </c>
      <c r="T513" s="18">
        <v>950</v>
      </c>
      <c r="U513" s="18" t="s">
        <v>1005</v>
      </c>
    </row>
    <row r="514" spans="18:21" x14ac:dyDescent="0.25">
      <c r="R514" s="18" t="s">
        <v>1682</v>
      </c>
      <c r="S514" s="18" t="s">
        <v>995</v>
      </c>
      <c r="T514" s="18">
        <v>3200</v>
      </c>
      <c r="U514" s="18" t="s">
        <v>1005</v>
      </c>
    </row>
    <row r="515" spans="18:21" x14ac:dyDescent="0.25">
      <c r="R515" s="18" t="s">
        <v>1683</v>
      </c>
      <c r="S515" s="18" t="s">
        <v>996</v>
      </c>
      <c r="T515" s="18">
        <v>2800</v>
      </c>
      <c r="U515" s="18" t="s">
        <v>1005</v>
      </c>
    </row>
    <row r="516" spans="18:21" x14ac:dyDescent="0.25">
      <c r="R516" s="18" t="s">
        <v>1684</v>
      </c>
      <c r="S516" s="18" t="s">
        <v>997</v>
      </c>
      <c r="T516" s="18">
        <v>550</v>
      </c>
      <c r="U516" s="18" t="s">
        <v>1005</v>
      </c>
    </row>
    <row r="517" spans="18:21" x14ac:dyDescent="0.25">
      <c r="R517" s="18" t="s">
        <v>1685</v>
      </c>
      <c r="S517" s="18" t="s">
        <v>998</v>
      </c>
      <c r="T517" s="18">
        <v>700</v>
      </c>
      <c r="U517" s="18" t="s">
        <v>1005</v>
      </c>
    </row>
    <row r="518" spans="18:21" x14ac:dyDescent="0.25">
      <c r="R518" s="18" t="s">
        <v>1686</v>
      </c>
      <c r="S518" s="18" t="s">
        <v>999</v>
      </c>
      <c r="T518" s="18">
        <v>1100</v>
      </c>
      <c r="U518" s="18" t="s">
        <v>1005</v>
      </c>
    </row>
    <row r="519" spans="18:21" x14ac:dyDescent="0.25">
      <c r="R519" s="18" t="s">
        <v>1687</v>
      </c>
      <c r="S519" s="18" t="s">
        <v>1000</v>
      </c>
      <c r="T519" s="18">
        <v>1100</v>
      </c>
      <c r="U519" s="18" t="s">
        <v>1005</v>
      </c>
    </row>
    <row r="520" spans="18:21" x14ac:dyDescent="0.25">
      <c r="R520" s="18" t="s">
        <v>1688</v>
      </c>
      <c r="S520" s="18" t="s">
        <v>1689</v>
      </c>
      <c r="T520" s="18">
        <v>770</v>
      </c>
      <c r="U520" s="18" t="s">
        <v>1005</v>
      </c>
    </row>
    <row r="521" spans="18:21" x14ac:dyDescent="0.25">
      <c r="R521" s="18" t="s">
        <v>1690</v>
      </c>
      <c r="S521" s="18" t="s">
        <v>1001</v>
      </c>
      <c r="T521" s="18">
        <v>330</v>
      </c>
      <c r="U521" s="18" t="s">
        <v>1005</v>
      </c>
    </row>
    <row r="522" spans="18:21" x14ac:dyDescent="0.25">
      <c r="R522" s="18" t="s">
        <v>1691</v>
      </c>
      <c r="S522" s="18" t="s">
        <v>1002</v>
      </c>
      <c r="T522" s="18">
        <v>806</v>
      </c>
      <c r="U522" s="18" t="s">
        <v>1005</v>
      </c>
    </row>
    <row r="523" spans="18:21" x14ac:dyDescent="0.25">
      <c r="R523" s="18" t="s">
        <v>1692</v>
      </c>
      <c r="S523" s="18" t="s">
        <v>1003</v>
      </c>
      <c r="T523" s="18">
        <v>460</v>
      </c>
      <c r="U523" s="18" t="s">
        <v>1005</v>
      </c>
    </row>
    <row r="524" spans="18:21" x14ac:dyDescent="0.25">
      <c r="R524" s="18" t="s">
        <v>1693</v>
      </c>
      <c r="S524" s="18" t="s">
        <v>1004</v>
      </c>
      <c r="T524" s="18">
        <v>650</v>
      </c>
      <c r="U524" s="18" t="s">
        <v>1005</v>
      </c>
    </row>
    <row r="525" spans="18:21" x14ac:dyDescent="0.25">
      <c r="R525" s="18" t="s">
        <v>1694</v>
      </c>
      <c r="S525" s="18" t="s">
        <v>372</v>
      </c>
      <c r="T525" s="18">
        <v>2200</v>
      </c>
      <c r="U525" s="18" t="s">
        <v>1005</v>
      </c>
    </row>
    <row r="526" spans="18:21" x14ac:dyDescent="0.25">
      <c r="R526" s="18" t="s">
        <v>1695</v>
      </c>
      <c r="S526" s="18" t="s">
        <v>373</v>
      </c>
      <c r="T526" s="18">
        <v>8000</v>
      </c>
      <c r="U526" s="18" t="s">
        <v>1005</v>
      </c>
    </row>
    <row r="527" spans="18:21" x14ac:dyDescent="0.25">
      <c r="R527" s="18" t="s">
        <v>1696</v>
      </c>
      <c r="S527" s="18" t="s">
        <v>374</v>
      </c>
      <c r="T527" s="18">
        <v>1500</v>
      </c>
      <c r="U527" s="18" t="s">
        <v>1005</v>
      </c>
    </row>
    <row r="528" spans="18:21" x14ac:dyDescent="0.25">
      <c r="R528" s="18" t="s">
        <v>1697</v>
      </c>
      <c r="S528" s="18" t="s">
        <v>375</v>
      </c>
      <c r="T528" s="18">
        <v>6800</v>
      </c>
      <c r="U528" s="18" t="s">
        <v>1005</v>
      </c>
    </row>
    <row r="529" spans="18:21" x14ac:dyDescent="0.25">
      <c r="R529" s="18" t="s">
        <v>1698</v>
      </c>
      <c r="S529" s="18" t="s">
        <v>376</v>
      </c>
      <c r="T529" s="18">
        <v>2800</v>
      </c>
      <c r="U529" s="18" t="s">
        <v>1005</v>
      </c>
    </row>
    <row r="530" spans="18:21" x14ac:dyDescent="0.25">
      <c r="R530" s="18" t="s">
        <v>1699</v>
      </c>
      <c r="S530" s="18" t="s">
        <v>377</v>
      </c>
      <c r="T530" s="18">
        <v>3100</v>
      </c>
      <c r="U530" s="18" t="s">
        <v>1005</v>
      </c>
    </row>
    <row r="531" spans="18:21" x14ac:dyDescent="0.25">
      <c r="R531" s="18" t="s">
        <v>1700</v>
      </c>
      <c r="S531" s="18" t="s">
        <v>378</v>
      </c>
      <c r="T531" s="18">
        <v>1780</v>
      </c>
      <c r="U531" s="18" t="s">
        <v>1005</v>
      </c>
    </row>
    <row r="532" spans="18:21" x14ac:dyDescent="0.25">
      <c r="R532" s="18" t="s">
        <v>1701</v>
      </c>
      <c r="S532" s="18" t="s">
        <v>379</v>
      </c>
      <c r="T532" s="18">
        <v>1780</v>
      </c>
      <c r="U532" s="18" t="s">
        <v>1005</v>
      </c>
    </row>
    <row r="533" spans="18:21" x14ac:dyDescent="0.25">
      <c r="R533" s="18" t="s">
        <v>1702</v>
      </c>
      <c r="S533" s="18" t="s">
        <v>380</v>
      </c>
      <c r="T533" s="18">
        <v>2600</v>
      </c>
      <c r="U533" s="18" t="s">
        <v>1005</v>
      </c>
    </row>
    <row r="534" spans="18:21" x14ac:dyDescent="0.25">
      <c r="R534" s="18" t="s">
        <v>1703</v>
      </c>
      <c r="S534" s="18" t="s">
        <v>381</v>
      </c>
      <c r="T534" s="18">
        <v>2650</v>
      </c>
      <c r="U534" s="18" t="s">
        <v>1005</v>
      </c>
    </row>
    <row r="535" spans="18:21" x14ac:dyDescent="0.25">
      <c r="R535" s="18" t="s">
        <v>1704</v>
      </c>
      <c r="S535" s="18" t="s">
        <v>382</v>
      </c>
      <c r="T535" s="18">
        <v>1100</v>
      </c>
      <c r="U535" s="18" t="s">
        <v>1005</v>
      </c>
    </row>
    <row r="536" spans="18:21" x14ac:dyDescent="0.25">
      <c r="R536" s="18" t="s">
        <v>1705</v>
      </c>
      <c r="S536" s="18" t="s">
        <v>383</v>
      </c>
      <c r="T536" s="18">
        <v>1150</v>
      </c>
      <c r="U536" s="18" t="s">
        <v>1005</v>
      </c>
    </row>
    <row r="537" spans="18:21" x14ac:dyDescent="0.25">
      <c r="R537" s="18" t="s">
        <v>1706</v>
      </c>
      <c r="S537" s="18" t="s">
        <v>384</v>
      </c>
      <c r="T537" s="18">
        <v>650</v>
      </c>
      <c r="U537" s="18" t="s">
        <v>1005</v>
      </c>
    </row>
    <row r="538" spans="18:21" x14ac:dyDescent="0.25">
      <c r="R538" s="18" t="s">
        <v>1707</v>
      </c>
      <c r="S538" s="18" t="s">
        <v>385</v>
      </c>
      <c r="T538" s="18">
        <v>650</v>
      </c>
      <c r="U538" s="18" t="s">
        <v>1005</v>
      </c>
    </row>
    <row r="539" spans="18:21" x14ac:dyDescent="0.25">
      <c r="R539" s="18" t="s">
        <v>1708</v>
      </c>
      <c r="S539" s="18" t="s">
        <v>386</v>
      </c>
      <c r="T539" s="18">
        <v>500</v>
      </c>
      <c r="U539" s="18" t="s">
        <v>1005</v>
      </c>
    </row>
    <row r="540" spans="18:21" x14ac:dyDescent="0.25">
      <c r="R540" s="18" t="s">
        <v>1709</v>
      </c>
      <c r="S540" s="18" t="s">
        <v>387</v>
      </c>
      <c r="T540" s="18">
        <v>650</v>
      </c>
      <c r="U540" s="18" t="s">
        <v>1005</v>
      </c>
    </row>
    <row r="541" spans="18:21" x14ac:dyDescent="0.25">
      <c r="R541" s="18" t="s">
        <v>1710</v>
      </c>
      <c r="S541" s="18" t="s">
        <v>388</v>
      </c>
      <c r="T541" s="18">
        <v>700</v>
      </c>
      <c r="U541" s="18" t="s">
        <v>1005</v>
      </c>
    </row>
    <row r="542" spans="18:21" x14ac:dyDescent="0.25">
      <c r="R542" s="18" t="s">
        <v>1711</v>
      </c>
      <c r="S542" s="18" t="s">
        <v>389</v>
      </c>
      <c r="T542" s="18">
        <v>1150</v>
      </c>
      <c r="U542" s="18" t="s">
        <v>1005</v>
      </c>
    </row>
    <row r="543" spans="18:21" x14ac:dyDescent="0.25">
      <c r="R543" s="18" t="s">
        <v>1712</v>
      </c>
      <c r="S543" s="18" t="s">
        <v>390</v>
      </c>
      <c r="T543" s="18">
        <v>950</v>
      </c>
      <c r="U543" s="18" t="s">
        <v>1005</v>
      </c>
    </row>
    <row r="544" spans="18:21" x14ac:dyDescent="0.25">
      <c r="R544" s="18" t="s">
        <v>1713</v>
      </c>
      <c r="S544" s="18" t="s">
        <v>391</v>
      </c>
      <c r="T544" s="18">
        <v>2300</v>
      </c>
      <c r="U544" s="18" t="s">
        <v>1005</v>
      </c>
    </row>
    <row r="545" spans="18:21" x14ac:dyDescent="0.25">
      <c r="R545" s="18" t="s">
        <v>1714</v>
      </c>
      <c r="S545" s="18" t="s">
        <v>392</v>
      </c>
      <c r="T545" s="18">
        <v>3350</v>
      </c>
      <c r="U545" s="18" t="s">
        <v>1005</v>
      </c>
    </row>
    <row r="546" spans="18:21" x14ac:dyDescent="0.25">
      <c r="R546" s="18" t="s">
        <v>1715</v>
      </c>
      <c r="S546" s="18" t="s">
        <v>393</v>
      </c>
      <c r="T546" s="18">
        <v>1450</v>
      </c>
      <c r="U546" s="18" t="s">
        <v>1005</v>
      </c>
    </row>
    <row r="547" spans="18:21" x14ac:dyDescent="0.25">
      <c r="R547" s="18" t="s">
        <v>1716</v>
      </c>
      <c r="S547" s="18" t="s">
        <v>394</v>
      </c>
      <c r="T547" s="18">
        <v>4950</v>
      </c>
      <c r="U547" s="18" t="s">
        <v>1005</v>
      </c>
    </row>
    <row r="548" spans="18:21" x14ac:dyDescent="0.25">
      <c r="R548" s="18" t="s">
        <v>1717</v>
      </c>
      <c r="S548" s="18" t="s">
        <v>395</v>
      </c>
      <c r="T548" s="18">
        <v>1820</v>
      </c>
      <c r="U548" s="18" t="s">
        <v>1005</v>
      </c>
    </row>
    <row r="549" spans="18:21" x14ac:dyDescent="0.25">
      <c r="R549" s="18" t="s">
        <v>1718</v>
      </c>
      <c r="S549" s="18" t="s">
        <v>396</v>
      </c>
      <c r="T549" s="18">
        <v>1000</v>
      </c>
      <c r="U549" s="18" t="s">
        <v>1005</v>
      </c>
    </row>
    <row r="550" spans="18:21" x14ac:dyDescent="0.25">
      <c r="R550" s="18" t="s">
        <v>1719</v>
      </c>
      <c r="S550" s="18" t="s">
        <v>397</v>
      </c>
      <c r="T550" s="18">
        <v>1500</v>
      </c>
      <c r="U550" s="18" t="s">
        <v>1005</v>
      </c>
    </row>
    <row r="551" spans="18:21" x14ac:dyDescent="0.25">
      <c r="R551" s="18" t="s">
        <v>1720</v>
      </c>
      <c r="S551" s="18" t="s">
        <v>398</v>
      </c>
      <c r="T551" s="18">
        <v>1200</v>
      </c>
      <c r="U551" s="18" t="s">
        <v>1005</v>
      </c>
    </row>
    <row r="552" spans="18:21" x14ac:dyDescent="0.25">
      <c r="R552" s="18" t="s">
        <v>1721</v>
      </c>
      <c r="S552" s="18" t="s">
        <v>399</v>
      </c>
      <c r="T552" s="18">
        <v>1300</v>
      </c>
      <c r="U552" s="18" t="s">
        <v>1005</v>
      </c>
    </row>
    <row r="553" spans="18:21" x14ac:dyDescent="0.25">
      <c r="R553" s="18" t="s">
        <v>1722</v>
      </c>
      <c r="S553" s="18" t="s">
        <v>400</v>
      </c>
      <c r="T553" s="18">
        <v>300</v>
      </c>
      <c r="U553" s="18" t="s">
        <v>1005</v>
      </c>
    </row>
    <row r="554" spans="18:21" x14ac:dyDescent="0.25">
      <c r="R554" s="18" t="s">
        <v>1723</v>
      </c>
      <c r="S554" s="18" t="s">
        <v>401</v>
      </c>
      <c r="T554" s="18">
        <v>2200</v>
      </c>
      <c r="U554" s="18" t="s">
        <v>1005</v>
      </c>
    </row>
    <row r="555" spans="18:21" x14ac:dyDescent="0.25">
      <c r="R555" s="18" t="s">
        <v>1724</v>
      </c>
      <c r="S555" s="18" t="s">
        <v>402</v>
      </c>
      <c r="T555" s="18">
        <v>1500</v>
      </c>
      <c r="U555" s="18" t="s">
        <v>1005</v>
      </c>
    </row>
    <row r="556" spans="18:21" x14ac:dyDescent="0.25">
      <c r="R556" s="18" t="s">
        <v>1725</v>
      </c>
      <c r="S556" s="18" t="s">
        <v>403</v>
      </c>
      <c r="T556" s="18">
        <v>750</v>
      </c>
      <c r="U556" s="18" t="s">
        <v>1005</v>
      </c>
    </row>
    <row r="557" spans="18:21" x14ac:dyDescent="0.25">
      <c r="R557" s="18" t="s">
        <v>1726</v>
      </c>
      <c r="S557" s="18" t="s">
        <v>404</v>
      </c>
      <c r="T557" s="18">
        <v>2200</v>
      </c>
      <c r="U557" s="18" t="s">
        <v>1005</v>
      </c>
    </row>
    <row r="558" spans="18:21" x14ac:dyDescent="0.25">
      <c r="R558" s="18" t="s">
        <v>1727</v>
      </c>
      <c r="S558" s="18" t="s">
        <v>1314</v>
      </c>
      <c r="T558" s="18">
        <v>550</v>
      </c>
      <c r="U558" s="18" t="s">
        <v>1005</v>
      </c>
    </row>
    <row r="559" spans="18:21" x14ac:dyDescent="0.25">
      <c r="R559" s="18" t="s">
        <v>1728</v>
      </c>
      <c r="S559" s="18" t="s">
        <v>1316</v>
      </c>
      <c r="T559" s="18">
        <v>305</v>
      </c>
      <c r="U559" s="18" t="s">
        <v>1005</v>
      </c>
    </row>
    <row r="560" spans="18:21" x14ac:dyDescent="0.25">
      <c r="R560" s="18" t="s">
        <v>1729</v>
      </c>
      <c r="S560" s="18" t="s">
        <v>407</v>
      </c>
      <c r="T560" s="18">
        <v>800</v>
      </c>
      <c r="U560" s="18" t="s">
        <v>1005</v>
      </c>
    </row>
    <row r="561" spans="18:21" x14ac:dyDescent="0.25">
      <c r="R561" s="18" t="s">
        <v>1730</v>
      </c>
      <c r="S561" s="18" t="s">
        <v>408</v>
      </c>
      <c r="T561" s="18">
        <v>1000</v>
      </c>
      <c r="U561" s="18" t="s">
        <v>1005</v>
      </c>
    </row>
    <row r="562" spans="18:21" x14ac:dyDescent="0.25">
      <c r="R562" s="18" t="s">
        <v>1731</v>
      </c>
      <c r="S562" s="18" t="s">
        <v>409</v>
      </c>
      <c r="T562" s="18">
        <v>800</v>
      </c>
      <c r="U562" s="18" t="s">
        <v>1005</v>
      </c>
    </row>
    <row r="563" spans="18:21" x14ac:dyDescent="0.25">
      <c r="R563" s="18" t="s">
        <v>1732</v>
      </c>
      <c r="S563" s="18" t="s">
        <v>410</v>
      </c>
      <c r="T563" s="18">
        <v>1500</v>
      </c>
      <c r="U563" s="18" t="s">
        <v>1005</v>
      </c>
    </row>
    <row r="564" spans="18:21" x14ac:dyDescent="0.25">
      <c r="R564" s="18" t="s">
        <v>1733</v>
      </c>
      <c r="S564" s="18" t="s">
        <v>1322</v>
      </c>
      <c r="T564" s="18">
        <v>3400</v>
      </c>
      <c r="U564" s="18" t="s">
        <v>1005</v>
      </c>
    </row>
    <row r="565" spans="18:21" x14ac:dyDescent="0.25">
      <c r="R565" s="18" t="s">
        <v>1734</v>
      </c>
      <c r="S565" s="18" t="s">
        <v>1324</v>
      </c>
      <c r="T565" s="18">
        <v>1330</v>
      </c>
      <c r="U565" s="18" t="s">
        <v>1005</v>
      </c>
    </row>
    <row r="566" spans="18:21" x14ac:dyDescent="0.25">
      <c r="R566" s="18" t="s">
        <v>1735</v>
      </c>
      <c r="S566" s="18" t="s">
        <v>1326</v>
      </c>
      <c r="T566" s="18">
        <v>3800</v>
      </c>
      <c r="U566" s="18" t="s">
        <v>1005</v>
      </c>
    </row>
    <row r="567" spans="18:21" x14ac:dyDescent="0.25">
      <c r="R567" s="18" t="s">
        <v>1736</v>
      </c>
      <c r="S567" s="18" t="s">
        <v>1737</v>
      </c>
      <c r="T567" s="18">
        <v>4900</v>
      </c>
      <c r="U567" s="18" t="s">
        <v>1005</v>
      </c>
    </row>
    <row r="568" spans="18:21" x14ac:dyDescent="0.25">
      <c r="R568" s="18" t="s">
        <v>1738</v>
      </c>
      <c r="S568" s="18" t="s">
        <v>413</v>
      </c>
      <c r="T568" s="18">
        <v>2300</v>
      </c>
      <c r="U568" s="18" t="s">
        <v>1005</v>
      </c>
    </row>
    <row r="569" spans="18:21" x14ac:dyDescent="0.25">
      <c r="R569" s="18" t="s">
        <v>1739</v>
      </c>
      <c r="S569" s="18" t="s">
        <v>1329</v>
      </c>
      <c r="T569" s="18">
        <v>400</v>
      </c>
      <c r="U569" s="18" t="s">
        <v>1005</v>
      </c>
    </row>
    <row r="570" spans="18:21" x14ac:dyDescent="0.25">
      <c r="R570" s="18" t="s">
        <v>1740</v>
      </c>
      <c r="S570" s="18" t="s">
        <v>415</v>
      </c>
      <c r="T570" s="18">
        <v>1052</v>
      </c>
      <c r="U570" s="18" t="s">
        <v>1005</v>
      </c>
    </row>
    <row r="571" spans="18:21" x14ac:dyDescent="0.25">
      <c r="R571" s="18" t="s">
        <v>1741</v>
      </c>
      <c r="S571" s="18" t="s">
        <v>1332</v>
      </c>
      <c r="T571" s="18">
        <v>800</v>
      </c>
      <c r="U571" s="18" t="s">
        <v>1005</v>
      </c>
    </row>
    <row r="572" spans="18:21" x14ac:dyDescent="0.25">
      <c r="R572" s="18" t="s">
        <v>1742</v>
      </c>
      <c r="S572" s="18" t="s">
        <v>417</v>
      </c>
      <c r="T572" s="18">
        <v>2450</v>
      </c>
      <c r="U572" s="18" t="s">
        <v>1005</v>
      </c>
    </row>
    <row r="573" spans="18:21" x14ac:dyDescent="0.25">
      <c r="R573" s="18" t="s">
        <v>1743</v>
      </c>
      <c r="S573" s="18" t="s">
        <v>418</v>
      </c>
      <c r="T573" s="18">
        <v>1819</v>
      </c>
      <c r="U573" s="18" t="s">
        <v>1005</v>
      </c>
    </row>
    <row r="574" spans="18:21" x14ac:dyDescent="0.25">
      <c r="R574" s="18" t="s">
        <v>1744</v>
      </c>
      <c r="S574" s="18" t="s">
        <v>419</v>
      </c>
      <c r="T574" s="18">
        <v>2700</v>
      </c>
      <c r="U574" s="18" t="s">
        <v>1005</v>
      </c>
    </row>
    <row r="575" spans="18:21" x14ac:dyDescent="0.25">
      <c r="R575" s="18" t="s">
        <v>1745</v>
      </c>
      <c r="S575" s="18" t="s">
        <v>1337</v>
      </c>
      <c r="T575" s="18">
        <v>3300</v>
      </c>
      <c r="U575" s="18" t="s">
        <v>1005</v>
      </c>
    </row>
    <row r="576" spans="18:21" x14ac:dyDescent="0.25">
      <c r="R576" s="18" t="s">
        <v>1746</v>
      </c>
      <c r="S576" s="18" t="s">
        <v>421</v>
      </c>
      <c r="T576" s="18">
        <v>1650</v>
      </c>
      <c r="U576" s="18" t="s">
        <v>1005</v>
      </c>
    </row>
    <row r="577" spans="18:21" x14ac:dyDescent="0.25">
      <c r="R577" s="18" t="s">
        <v>1747</v>
      </c>
      <c r="S577" s="18" t="s">
        <v>422</v>
      </c>
      <c r="T577" s="18">
        <v>550</v>
      </c>
      <c r="U577" s="18" t="s">
        <v>1005</v>
      </c>
    </row>
    <row r="578" spans="18:21" x14ac:dyDescent="0.25">
      <c r="R578" s="18" t="s">
        <v>1748</v>
      </c>
      <c r="S578" s="18" t="s">
        <v>423</v>
      </c>
      <c r="T578" s="18">
        <v>2050</v>
      </c>
      <c r="U578" s="18" t="s">
        <v>1005</v>
      </c>
    </row>
    <row r="579" spans="18:21" x14ac:dyDescent="0.25">
      <c r="R579" s="18" t="s">
        <v>1749</v>
      </c>
      <c r="S579" s="18" t="s">
        <v>1342</v>
      </c>
      <c r="T579" s="18">
        <v>4700</v>
      </c>
      <c r="U579" s="18" t="s">
        <v>1005</v>
      </c>
    </row>
    <row r="580" spans="18:21" x14ac:dyDescent="0.25">
      <c r="R580" s="18" t="s">
        <v>1750</v>
      </c>
      <c r="S580" s="18" t="s">
        <v>424</v>
      </c>
      <c r="T580" s="18">
        <v>5350</v>
      </c>
      <c r="U580" s="18" t="s">
        <v>1005</v>
      </c>
    </row>
    <row r="581" spans="18:21" x14ac:dyDescent="0.25">
      <c r="R581" s="18" t="s">
        <v>1751</v>
      </c>
      <c r="S581" s="18" t="s">
        <v>425</v>
      </c>
      <c r="T581" s="18">
        <v>1257</v>
      </c>
      <c r="U581" s="18" t="s">
        <v>1005</v>
      </c>
    </row>
    <row r="582" spans="18:21" x14ac:dyDescent="0.25">
      <c r="R582" s="18" t="s">
        <v>1752</v>
      </c>
      <c r="S582" s="18" t="s">
        <v>426</v>
      </c>
      <c r="T582" s="18">
        <v>910</v>
      </c>
      <c r="U582" s="18" t="s">
        <v>1005</v>
      </c>
    </row>
    <row r="583" spans="18:21" x14ac:dyDescent="0.25">
      <c r="R583" s="18" t="s">
        <v>1753</v>
      </c>
      <c r="S583" s="18" t="s">
        <v>427</v>
      </c>
      <c r="T583" s="18">
        <v>1000</v>
      </c>
      <c r="U583" s="18" t="s">
        <v>1005</v>
      </c>
    </row>
    <row r="584" spans="18:21" x14ac:dyDescent="0.25">
      <c r="R584" s="18" t="s">
        <v>1754</v>
      </c>
      <c r="S584" s="18" t="s">
        <v>428</v>
      </c>
      <c r="T584" s="18">
        <v>1326</v>
      </c>
      <c r="U584" s="18" t="s">
        <v>1005</v>
      </c>
    </row>
    <row r="585" spans="18:21" x14ac:dyDescent="0.25">
      <c r="R585" s="18" t="s">
        <v>1755</v>
      </c>
      <c r="S585" s="18" t="s">
        <v>429</v>
      </c>
      <c r="T585" s="18">
        <v>460</v>
      </c>
      <c r="U585" s="18" t="s">
        <v>1005</v>
      </c>
    </row>
    <row r="586" spans="18:21" x14ac:dyDescent="0.25">
      <c r="R586" s="18" t="s">
        <v>1756</v>
      </c>
      <c r="S586" s="18" t="s">
        <v>430</v>
      </c>
      <c r="T586" s="18">
        <v>720</v>
      </c>
      <c r="U586" s="18" t="s">
        <v>1005</v>
      </c>
    </row>
    <row r="587" spans="18:21" x14ac:dyDescent="0.25">
      <c r="R587" s="18" t="s">
        <v>1757</v>
      </c>
      <c r="S587" s="18" t="s">
        <v>431</v>
      </c>
      <c r="T587" s="18">
        <v>1200</v>
      </c>
      <c r="U587" s="18" t="s">
        <v>1005</v>
      </c>
    </row>
    <row r="588" spans="18:21" x14ac:dyDescent="0.25">
      <c r="R588" s="18" t="s">
        <v>1758</v>
      </c>
      <c r="S588" s="18" t="s">
        <v>432</v>
      </c>
      <c r="T588" s="18">
        <v>1000</v>
      </c>
      <c r="U588" s="18" t="s">
        <v>1005</v>
      </c>
    </row>
    <row r="589" spans="18:21" x14ac:dyDescent="0.25">
      <c r="R589" s="18" t="s">
        <v>1759</v>
      </c>
      <c r="S589" s="18" t="s">
        <v>433</v>
      </c>
      <c r="T589" s="18">
        <v>705</v>
      </c>
      <c r="U589" s="18" t="s">
        <v>1005</v>
      </c>
    </row>
    <row r="590" spans="18:21" x14ac:dyDescent="0.25">
      <c r="R590" s="18" t="s">
        <v>1760</v>
      </c>
      <c r="S590" s="18" t="s">
        <v>434</v>
      </c>
      <c r="T590" s="18">
        <v>863</v>
      </c>
      <c r="U590" s="18" t="s">
        <v>1005</v>
      </c>
    </row>
    <row r="591" spans="18:21" x14ac:dyDescent="0.25">
      <c r="R591" s="18" t="s">
        <v>1761</v>
      </c>
      <c r="S591" s="18" t="s">
        <v>435</v>
      </c>
      <c r="T591" s="18">
        <v>500</v>
      </c>
      <c r="U591" s="18" t="s">
        <v>1005</v>
      </c>
    </row>
    <row r="592" spans="18:21" x14ac:dyDescent="0.25">
      <c r="R592" s="18" t="s">
        <v>1762</v>
      </c>
      <c r="S592" s="18" t="s">
        <v>436</v>
      </c>
      <c r="T592" s="18">
        <v>300</v>
      </c>
      <c r="U592" s="18" t="s">
        <v>1005</v>
      </c>
    </row>
    <row r="593" spans="18:21" x14ac:dyDescent="0.25">
      <c r="R593" s="18" t="s">
        <v>1763</v>
      </c>
      <c r="S593" s="18" t="s">
        <v>437</v>
      </c>
      <c r="T593" s="18">
        <v>900</v>
      </c>
      <c r="U593" s="18" t="s">
        <v>1005</v>
      </c>
    </row>
    <row r="594" spans="18:21" x14ac:dyDescent="0.25">
      <c r="R594" s="18" t="s">
        <v>1764</v>
      </c>
      <c r="S594" s="18" t="s">
        <v>438</v>
      </c>
      <c r="T594" s="18">
        <v>803</v>
      </c>
      <c r="U594" s="18" t="s">
        <v>1005</v>
      </c>
    </row>
    <row r="595" spans="18:21" x14ac:dyDescent="0.25">
      <c r="R595" s="18" t="s">
        <v>1765</v>
      </c>
      <c r="S595" s="18" t="s">
        <v>439</v>
      </c>
      <c r="T595" s="18">
        <v>500</v>
      </c>
      <c r="U595" s="18" t="s">
        <v>1005</v>
      </c>
    </row>
    <row r="596" spans="18:21" x14ac:dyDescent="0.25">
      <c r="R596" s="18" t="s">
        <v>1766</v>
      </c>
      <c r="S596" s="18" t="s">
        <v>1360</v>
      </c>
      <c r="T596" s="18">
        <v>3030</v>
      </c>
      <c r="U596" s="18" t="s">
        <v>1005</v>
      </c>
    </row>
    <row r="597" spans="18:21" x14ac:dyDescent="0.25">
      <c r="R597" s="18" t="s">
        <v>1767</v>
      </c>
      <c r="S597" s="18" t="s">
        <v>441</v>
      </c>
      <c r="T597" s="18">
        <v>9000</v>
      </c>
      <c r="U597" s="18" t="s">
        <v>1005</v>
      </c>
    </row>
    <row r="598" spans="18:21" x14ac:dyDescent="0.25">
      <c r="R598" s="18" t="s">
        <v>1768</v>
      </c>
      <c r="S598" s="18" t="s">
        <v>442</v>
      </c>
      <c r="T598" s="18">
        <v>500</v>
      </c>
      <c r="U598" s="18" t="s">
        <v>1005</v>
      </c>
    </row>
    <row r="599" spans="18:21" x14ac:dyDescent="0.25">
      <c r="R599" s="18" t="s">
        <v>1769</v>
      </c>
      <c r="S599" s="18" t="s">
        <v>443</v>
      </c>
      <c r="T599" s="18">
        <v>1700</v>
      </c>
      <c r="U599" s="18" t="s">
        <v>1005</v>
      </c>
    </row>
    <row r="600" spans="18:21" x14ac:dyDescent="0.25">
      <c r="R600" s="18" t="s">
        <v>1770</v>
      </c>
      <c r="S600" s="18" t="s">
        <v>444</v>
      </c>
      <c r="T600" s="18">
        <v>950</v>
      </c>
      <c r="U600" s="18" t="s">
        <v>1005</v>
      </c>
    </row>
    <row r="601" spans="18:21" x14ac:dyDescent="0.25">
      <c r="R601" s="18" t="s">
        <v>1771</v>
      </c>
      <c r="S601" s="18" t="s">
        <v>445</v>
      </c>
      <c r="T601" s="18">
        <v>7000</v>
      </c>
      <c r="U601" s="18" t="s">
        <v>1005</v>
      </c>
    </row>
    <row r="602" spans="18:21" x14ac:dyDescent="0.25">
      <c r="R602" s="18" t="s">
        <v>1772</v>
      </c>
      <c r="S602" s="18" t="s">
        <v>446</v>
      </c>
      <c r="T602" s="18">
        <v>10000</v>
      </c>
      <c r="U602" s="18" t="s">
        <v>1005</v>
      </c>
    </row>
    <row r="603" spans="18:21" x14ac:dyDescent="0.25">
      <c r="R603" s="18" t="s">
        <v>1773</v>
      </c>
      <c r="S603" s="18" t="s">
        <v>447</v>
      </c>
      <c r="T603" s="18">
        <v>470</v>
      </c>
      <c r="U603" s="18" t="s">
        <v>1005</v>
      </c>
    </row>
    <row r="604" spans="18:21" x14ac:dyDescent="0.25">
      <c r="R604" s="18" t="s">
        <v>1774</v>
      </c>
      <c r="S604" s="18" t="s">
        <v>1775</v>
      </c>
      <c r="T604" s="18">
        <v>400</v>
      </c>
      <c r="U604" s="18" t="s">
        <v>1005</v>
      </c>
    </row>
    <row r="605" spans="18:21" x14ac:dyDescent="0.25">
      <c r="R605" s="18" t="s">
        <v>1776</v>
      </c>
      <c r="S605" s="18" t="s">
        <v>1777</v>
      </c>
      <c r="T605" s="18">
        <v>600</v>
      </c>
      <c r="U605" s="18" t="s">
        <v>1005</v>
      </c>
    </row>
    <row r="606" spans="18:21" x14ac:dyDescent="0.25">
      <c r="R606" s="18" t="s">
        <v>1778</v>
      </c>
      <c r="S606" s="18" t="s">
        <v>450</v>
      </c>
      <c r="T606" s="18">
        <v>850</v>
      </c>
      <c r="U606" s="18" t="s">
        <v>1005</v>
      </c>
    </row>
    <row r="607" spans="18:21" x14ac:dyDescent="0.25">
      <c r="R607" s="18" t="s">
        <v>1779</v>
      </c>
      <c r="S607" s="18" t="s">
        <v>451</v>
      </c>
      <c r="T607" s="18">
        <v>665</v>
      </c>
      <c r="U607" s="18" t="s">
        <v>1005</v>
      </c>
    </row>
    <row r="608" spans="18:21" x14ac:dyDescent="0.25">
      <c r="R608" s="18" t="s">
        <v>1780</v>
      </c>
      <c r="S608" s="18" t="s">
        <v>452</v>
      </c>
      <c r="T608" s="18">
        <v>570</v>
      </c>
      <c r="U608" s="18" t="s">
        <v>1005</v>
      </c>
    </row>
    <row r="609" spans="18:21" x14ac:dyDescent="0.25">
      <c r="R609" s="18" t="s">
        <v>1781</v>
      </c>
      <c r="S609" s="18" t="s">
        <v>453</v>
      </c>
      <c r="T609" s="18">
        <v>1000</v>
      </c>
      <c r="U609" s="18" t="s">
        <v>1005</v>
      </c>
    </row>
    <row r="610" spans="18:21" x14ac:dyDescent="0.25">
      <c r="R610" s="18" t="s">
        <v>1782</v>
      </c>
      <c r="S610" s="18" t="s">
        <v>454</v>
      </c>
      <c r="T610" s="18">
        <v>665</v>
      </c>
      <c r="U610" s="18" t="s">
        <v>1005</v>
      </c>
    </row>
    <row r="611" spans="18:21" x14ac:dyDescent="0.25">
      <c r="R611" s="18" t="s">
        <v>1783</v>
      </c>
      <c r="S611" s="18" t="s">
        <v>455</v>
      </c>
      <c r="T611" s="18">
        <v>327</v>
      </c>
      <c r="U611" s="18" t="s">
        <v>1005</v>
      </c>
    </row>
    <row r="612" spans="18:21" x14ac:dyDescent="0.25">
      <c r="R612" s="18" t="s">
        <v>1784</v>
      </c>
      <c r="S612" s="18" t="s">
        <v>456</v>
      </c>
      <c r="T612" s="18">
        <v>640</v>
      </c>
      <c r="U612" s="18" t="s">
        <v>1005</v>
      </c>
    </row>
    <row r="613" spans="18:21" x14ac:dyDescent="0.25">
      <c r="R613" s="18" t="s">
        <v>1785</v>
      </c>
      <c r="S613" s="18" t="s">
        <v>457</v>
      </c>
      <c r="T613" s="18">
        <v>1100</v>
      </c>
      <c r="U613" s="18" t="s">
        <v>1005</v>
      </c>
    </row>
    <row r="614" spans="18:21" x14ac:dyDescent="0.25">
      <c r="R614" s="18" t="s">
        <v>1786</v>
      </c>
      <c r="S614" s="18" t="s">
        <v>1787</v>
      </c>
      <c r="T614" s="18">
        <v>1850</v>
      </c>
      <c r="U614" s="18" t="s">
        <v>1005</v>
      </c>
    </row>
    <row r="615" spans="18:21" x14ac:dyDescent="0.25">
      <c r="R615" s="18" t="s">
        <v>1788</v>
      </c>
      <c r="S615" s="18" t="s">
        <v>1789</v>
      </c>
      <c r="T615" s="18">
        <v>3700</v>
      </c>
      <c r="U615" s="18" t="s">
        <v>1005</v>
      </c>
    </row>
    <row r="616" spans="18:21" x14ac:dyDescent="0.25">
      <c r="R616" s="18" t="s">
        <v>1790</v>
      </c>
      <c r="S616" s="18" t="s">
        <v>1791</v>
      </c>
      <c r="T616" s="18">
        <v>2700</v>
      </c>
      <c r="U616" s="18" t="s">
        <v>1005</v>
      </c>
    </row>
    <row r="617" spans="18:21" x14ac:dyDescent="0.25">
      <c r="R617" s="18" t="s">
        <v>1792</v>
      </c>
      <c r="S617" s="18" t="s">
        <v>1793</v>
      </c>
      <c r="T617" s="18">
        <v>5400</v>
      </c>
      <c r="U617" s="18" t="s">
        <v>1005</v>
      </c>
    </row>
    <row r="618" spans="18:21" x14ac:dyDescent="0.25">
      <c r="R618" s="18" t="s">
        <v>1794</v>
      </c>
      <c r="S618" s="18" t="s">
        <v>462</v>
      </c>
      <c r="T618" s="18">
        <v>4500</v>
      </c>
      <c r="U618" s="18" t="s">
        <v>1005</v>
      </c>
    </row>
    <row r="619" spans="18:21" x14ac:dyDescent="0.25">
      <c r="R619" s="18" t="s">
        <v>1795</v>
      </c>
      <c r="S619" s="18" t="s">
        <v>1796</v>
      </c>
      <c r="T619" s="18">
        <v>9000</v>
      </c>
      <c r="U619" s="18" t="s">
        <v>1005</v>
      </c>
    </row>
    <row r="620" spans="18:21" x14ac:dyDescent="0.25">
      <c r="R620" s="27" t="s">
        <v>1797</v>
      </c>
      <c r="S620" s="18" t="s">
        <v>464</v>
      </c>
      <c r="T620" s="18">
        <v>90</v>
      </c>
      <c r="U620" s="18" t="s">
        <v>1005</v>
      </c>
    </row>
    <row r="621" spans="18:21" x14ac:dyDescent="0.25">
      <c r="R621" s="27" t="s">
        <v>1798</v>
      </c>
      <c r="S621" s="18" t="s">
        <v>465</v>
      </c>
      <c r="T621" s="18">
        <v>50</v>
      </c>
      <c r="U621" s="18" t="s">
        <v>1005</v>
      </c>
    </row>
    <row r="622" spans="18:21" x14ac:dyDescent="0.25">
      <c r="R622" s="27" t="s">
        <v>1799</v>
      </c>
      <c r="S622" s="18" t="s">
        <v>466</v>
      </c>
      <c r="T622" s="18">
        <v>50</v>
      </c>
      <c r="U622" s="18" t="s">
        <v>1005</v>
      </c>
    </row>
    <row r="623" spans="18:21" x14ac:dyDescent="0.25">
      <c r="R623" s="27" t="s">
        <v>1800</v>
      </c>
      <c r="S623" s="18" t="s">
        <v>467</v>
      </c>
      <c r="T623" s="18">
        <v>80</v>
      </c>
      <c r="U623" s="18" t="s">
        <v>1005</v>
      </c>
    </row>
    <row r="624" spans="18:21" x14ac:dyDescent="0.25">
      <c r="R624" s="27" t="s">
        <v>1801</v>
      </c>
      <c r="S624" s="18" t="s">
        <v>468</v>
      </c>
      <c r="T624" s="18">
        <v>100</v>
      </c>
      <c r="U624" s="18" t="s">
        <v>1005</v>
      </c>
    </row>
    <row r="625" spans="18:21" x14ac:dyDescent="0.25">
      <c r="R625" s="27" t="s">
        <v>1802</v>
      </c>
      <c r="S625" s="18" t="s">
        <v>1391</v>
      </c>
      <c r="T625" s="18">
        <v>40</v>
      </c>
      <c r="U625" s="18" t="s">
        <v>1005</v>
      </c>
    </row>
    <row r="626" spans="18:21" x14ac:dyDescent="0.25">
      <c r="R626" s="27" t="s">
        <v>1803</v>
      </c>
      <c r="S626" s="18" t="s">
        <v>1393</v>
      </c>
      <c r="T626" s="18">
        <v>40</v>
      </c>
      <c r="U626" s="18" t="s">
        <v>1005</v>
      </c>
    </row>
    <row r="627" spans="18:21" x14ac:dyDescent="0.25">
      <c r="R627" s="27" t="s">
        <v>1804</v>
      </c>
      <c r="S627" s="18" t="s">
        <v>471</v>
      </c>
      <c r="T627" s="18">
        <v>60</v>
      </c>
      <c r="U627" s="18" t="s">
        <v>1005</v>
      </c>
    </row>
    <row r="628" spans="18:21" x14ac:dyDescent="0.25">
      <c r="R628" s="18" t="s">
        <v>1805</v>
      </c>
      <c r="S628" s="18" t="s">
        <v>472</v>
      </c>
      <c r="T628" s="18">
        <v>400</v>
      </c>
      <c r="U628" s="18" t="s">
        <v>1005</v>
      </c>
    </row>
    <row r="629" spans="18:21" x14ac:dyDescent="0.25">
      <c r="R629" s="18" t="s">
        <v>1806</v>
      </c>
      <c r="S629" s="18" t="s">
        <v>1397</v>
      </c>
      <c r="T629" s="18">
        <v>482</v>
      </c>
      <c r="U629" s="18" t="s">
        <v>1005</v>
      </c>
    </row>
    <row r="630" spans="18:21" x14ac:dyDescent="0.25">
      <c r="R630" s="18" t="s">
        <v>1807</v>
      </c>
      <c r="S630" s="18" t="s">
        <v>1399</v>
      </c>
      <c r="T630" s="18">
        <v>330</v>
      </c>
      <c r="U630" s="18" t="s">
        <v>1005</v>
      </c>
    </row>
    <row r="631" spans="18:21" x14ac:dyDescent="0.25">
      <c r="R631" s="18" t="s">
        <v>1808</v>
      </c>
      <c r="S631" s="18" t="s">
        <v>1401</v>
      </c>
      <c r="T631" s="18">
        <v>482</v>
      </c>
      <c r="U631" s="18" t="s">
        <v>1005</v>
      </c>
    </row>
    <row r="632" spans="18:21" x14ac:dyDescent="0.25">
      <c r="R632" s="18" t="s">
        <v>1809</v>
      </c>
      <c r="S632" s="18" t="s">
        <v>476</v>
      </c>
      <c r="T632" s="18">
        <v>330</v>
      </c>
      <c r="U632" s="18" t="s">
        <v>1005</v>
      </c>
    </row>
    <row r="633" spans="18:21" x14ac:dyDescent="0.25">
      <c r="R633" s="18" t="s">
        <v>1810</v>
      </c>
      <c r="S633" s="18" t="s">
        <v>477</v>
      </c>
      <c r="T633" s="18">
        <v>285</v>
      </c>
      <c r="U633" s="18" t="s">
        <v>1005</v>
      </c>
    </row>
    <row r="634" spans="18:21" x14ac:dyDescent="0.25">
      <c r="R634" s="18" t="s">
        <v>1811</v>
      </c>
      <c r="S634" s="18" t="s">
        <v>478</v>
      </c>
      <c r="T634" s="18">
        <v>120</v>
      </c>
      <c r="U634" s="18" t="s">
        <v>1005</v>
      </c>
    </row>
    <row r="635" spans="18:21" x14ac:dyDescent="0.25">
      <c r="R635" s="18" t="s">
        <v>1812</v>
      </c>
      <c r="S635" s="18" t="s">
        <v>765</v>
      </c>
      <c r="T635" s="18">
        <v>144</v>
      </c>
      <c r="U635" s="18" t="s">
        <v>1006</v>
      </c>
    </row>
    <row r="636" spans="18:21" x14ac:dyDescent="0.25">
      <c r="R636" s="18" t="s">
        <v>1813</v>
      </c>
      <c r="S636" s="18" t="s">
        <v>766</v>
      </c>
      <c r="T636" s="18">
        <v>100</v>
      </c>
      <c r="U636" s="18" t="s">
        <v>1006</v>
      </c>
    </row>
    <row r="637" spans="18:21" x14ac:dyDescent="0.25">
      <c r="R637" s="18" t="s">
        <v>1814</v>
      </c>
      <c r="S637" s="18" t="s">
        <v>767</v>
      </c>
      <c r="T637" s="18">
        <v>426</v>
      </c>
      <c r="U637" s="18" t="s">
        <v>1006</v>
      </c>
    </row>
    <row r="638" spans="18:21" x14ac:dyDescent="0.25">
      <c r="R638" s="18" t="s">
        <v>1815</v>
      </c>
      <c r="S638" s="18" t="s">
        <v>768</v>
      </c>
      <c r="T638" s="18">
        <v>155</v>
      </c>
      <c r="U638" s="18" t="s">
        <v>1006</v>
      </c>
    </row>
    <row r="639" spans="18:21" x14ac:dyDescent="0.25">
      <c r="R639" s="18" t="s">
        <v>1816</v>
      </c>
      <c r="S639" s="18" t="s">
        <v>1862</v>
      </c>
      <c r="T639" s="18">
        <v>500</v>
      </c>
      <c r="U639" s="18" t="s">
        <v>1006</v>
      </c>
    </row>
    <row r="640" spans="18:21" x14ac:dyDescent="0.25">
      <c r="R640" s="18" t="s">
        <v>1817</v>
      </c>
      <c r="S640" s="18" t="s">
        <v>773</v>
      </c>
      <c r="T640" s="18">
        <v>144</v>
      </c>
      <c r="U640" s="18" t="s">
        <v>1007</v>
      </c>
    </row>
    <row r="641" spans="18:21" x14ac:dyDescent="0.25">
      <c r="R641" s="18" t="s">
        <v>1818</v>
      </c>
      <c r="S641" s="18" t="s">
        <v>774</v>
      </c>
      <c r="T641" s="18">
        <v>130</v>
      </c>
      <c r="U641" s="18" t="s">
        <v>1007</v>
      </c>
    </row>
    <row r="642" spans="18:21" x14ac:dyDescent="0.25">
      <c r="R642" s="18" t="s">
        <v>1819</v>
      </c>
      <c r="S642" s="18" t="s">
        <v>775</v>
      </c>
      <c r="T642" s="18">
        <v>93</v>
      </c>
      <c r="U642" s="18" t="s">
        <v>1007</v>
      </c>
    </row>
    <row r="643" spans="18:21" x14ac:dyDescent="0.25">
      <c r="R643" s="18" t="s">
        <v>1820</v>
      </c>
      <c r="S643" s="18" t="s">
        <v>776</v>
      </c>
      <c r="T643" s="18">
        <v>182</v>
      </c>
      <c r="U643" s="18" t="s">
        <v>1007</v>
      </c>
    </row>
    <row r="644" spans="18:21" x14ac:dyDescent="0.25">
      <c r="R644" s="18" t="s">
        <v>1821</v>
      </c>
      <c r="S644" s="18" t="s">
        <v>777</v>
      </c>
      <c r="T644" s="18">
        <v>50</v>
      </c>
      <c r="U644" s="18" t="s">
        <v>1007</v>
      </c>
    </row>
    <row r="645" spans="18:21" x14ac:dyDescent="0.25">
      <c r="R645" s="18" t="s">
        <v>1822</v>
      </c>
      <c r="S645" s="18" t="s">
        <v>778</v>
      </c>
      <c r="T645" s="18">
        <v>150</v>
      </c>
      <c r="U645" s="18" t="s">
        <v>1007</v>
      </c>
    </row>
    <row r="646" spans="18:21" x14ac:dyDescent="0.25">
      <c r="R646" s="18" t="s">
        <v>1823</v>
      </c>
      <c r="S646" s="18" t="s">
        <v>779</v>
      </c>
      <c r="T646" s="18">
        <v>130</v>
      </c>
      <c r="U646" s="18" t="s">
        <v>1007</v>
      </c>
    </row>
    <row r="647" spans="18:21" x14ac:dyDescent="0.25">
      <c r="R647" s="18" t="s">
        <v>1824</v>
      </c>
      <c r="S647" s="18" t="s">
        <v>780</v>
      </c>
      <c r="T647" s="18">
        <v>250</v>
      </c>
      <c r="U647" s="18" t="s">
        <v>1007</v>
      </c>
    </row>
    <row r="648" spans="18:21" x14ac:dyDescent="0.25">
      <c r="R648" s="18" t="s">
        <v>1825</v>
      </c>
      <c r="S648" s="18" t="s">
        <v>781</v>
      </c>
      <c r="T648" s="18">
        <v>45</v>
      </c>
      <c r="U648" s="18" t="s">
        <v>1007</v>
      </c>
    </row>
    <row r="649" spans="18:21" x14ac:dyDescent="0.25">
      <c r="R649" s="18" t="s">
        <v>1826</v>
      </c>
      <c r="S649" s="18" t="s">
        <v>782</v>
      </c>
      <c r="T649" s="18">
        <v>160</v>
      </c>
      <c r="U649" s="18" t="s">
        <v>1007</v>
      </c>
    </row>
    <row r="650" spans="18:21" x14ac:dyDescent="0.25">
      <c r="R650" s="18" t="s">
        <v>1827</v>
      </c>
      <c r="S650" s="18" t="s">
        <v>783</v>
      </c>
      <c r="T650" s="18">
        <v>91</v>
      </c>
      <c r="U650" s="18" t="s">
        <v>1007</v>
      </c>
    </row>
    <row r="651" spans="18:21" x14ac:dyDescent="0.25">
      <c r="R651" s="18" t="s">
        <v>1828</v>
      </c>
      <c r="S651" s="18" t="s">
        <v>1422</v>
      </c>
      <c r="T651" s="18">
        <v>266</v>
      </c>
      <c r="U651" s="18" t="s">
        <v>1007</v>
      </c>
    </row>
    <row r="652" spans="18:21" x14ac:dyDescent="0.25">
      <c r="R652" s="18" t="s">
        <v>1829</v>
      </c>
      <c r="S652" s="18" t="s">
        <v>785</v>
      </c>
      <c r="T652" s="18">
        <v>154</v>
      </c>
      <c r="U652" s="18" t="s">
        <v>1007</v>
      </c>
    </row>
    <row r="653" spans="18:21" x14ac:dyDescent="0.25">
      <c r="R653" s="18" t="s">
        <v>1830</v>
      </c>
      <c r="S653" s="18" t="s">
        <v>786</v>
      </c>
      <c r="T653" s="18">
        <v>210</v>
      </c>
      <c r="U653" s="18" t="s">
        <v>1007</v>
      </c>
    </row>
    <row r="654" spans="18:21" x14ac:dyDescent="0.25">
      <c r="R654" s="18" t="s">
        <v>1831</v>
      </c>
      <c r="S654" s="18" t="s">
        <v>787</v>
      </c>
      <c r="T654" s="18">
        <v>150</v>
      </c>
      <c r="U654" s="18" t="s">
        <v>1007</v>
      </c>
    </row>
    <row r="655" spans="18:21" x14ac:dyDescent="0.25">
      <c r="R655" s="18" t="s">
        <v>1832</v>
      </c>
      <c r="S655" s="18" t="s">
        <v>788</v>
      </c>
      <c r="T655" s="18">
        <v>32</v>
      </c>
      <c r="U655" s="18" t="s">
        <v>1007</v>
      </c>
    </row>
    <row r="656" spans="18:21" x14ac:dyDescent="0.25">
      <c r="R656" s="18" t="s">
        <v>1833</v>
      </c>
      <c r="S656" s="18" t="s">
        <v>789</v>
      </c>
      <c r="T656" s="18">
        <v>26</v>
      </c>
      <c r="U656" s="18" t="s">
        <v>1007</v>
      </c>
    </row>
    <row r="657" spans="18:21" x14ac:dyDescent="0.25">
      <c r="R657" s="18" t="s">
        <v>1834</v>
      </c>
      <c r="S657" s="18" t="s">
        <v>790</v>
      </c>
      <c r="T657" s="18">
        <v>250</v>
      </c>
      <c r="U657" s="18" t="s">
        <v>1007</v>
      </c>
    </row>
    <row r="658" spans="18:21" x14ac:dyDescent="0.25">
      <c r="R658" s="18" t="s">
        <v>1835</v>
      </c>
      <c r="S658" s="18" t="s">
        <v>791</v>
      </c>
      <c r="T658" s="18">
        <v>380</v>
      </c>
      <c r="U658" s="18" t="s">
        <v>1007</v>
      </c>
    </row>
    <row r="659" spans="18:21" x14ac:dyDescent="0.25">
      <c r="R659" s="18" t="s">
        <v>1836</v>
      </c>
      <c r="S659" s="18" t="s">
        <v>792</v>
      </c>
      <c r="T659" s="18">
        <v>390</v>
      </c>
      <c r="U659" s="18" t="s">
        <v>1007</v>
      </c>
    </row>
    <row r="660" spans="18:21" x14ac:dyDescent="0.25">
      <c r="R660" s="18" t="s">
        <v>1837</v>
      </c>
      <c r="S660" s="18" t="s">
        <v>793</v>
      </c>
      <c r="T660" s="18">
        <v>150</v>
      </c>
      <c r="U660" s="18" t="s">
        <v>1007</v>
      </c>
    </row>
    <row r="661" spans="18:21" x14ac:dyDescent="0.25">
      <c r="R661" s="18" t="s">
        <v>1838</v>
      </c>
      <c r="S661" s="18" t="s">
        <v>794</v>
      </c>
      <c r="T661" s="18">
        <v>193</v>
      </c>
      <c r="U661" s="18" t="s">
        <v>1007</v>
      </c>
    </row>
    <row r="662" spans="18:21" x14ac:dyDescent="0.25">
      <c r="R662" s="18" t="s">
        <v>1839</v>
      </c>
      <c r="S662" s="18" t="s">
        <v>795</v>
      </c>
      <c r="T662" s="18">
        <v>256</v>
      </c>
      <c r="U662" s="18" t="s">
        <v>1007</v>
      </c>
    </row>
    <row r="663" spans="18:21" x14ac:dyDescent="0.25">
      <c r="R663" s="18" t="s">
        <v>1840</v>
      </c>
      <c r="S663" s="18" t="s">
        <v>796</v>
      </c>
      <c r="T663" s="18">
        <v>144</v>
      </c>
      <c r="U663" s="18" t="s">
        <v>1007</v>
      </c>
    </row>
    <row r="664" spans="18:21" x14ac:dyDescent="0.25">
      <c r="R664" s="18" t="s">
        <v>1841</v>
      </c>
      <c r="S664" s="18" t="s">
        <v>797</v>
      </c>
      <c r="T664" s="18">
        <v>58</v>
      </c>
      <c r="U664" s="18" t="s">
        <v>1007</v>
      </c>
    </row>
    <row r="665" spans="18:21" x14ac:dyDescent="0.25">
      <c r="R665" s="18" t="s">
        <v>1842</v>
      </c>
      <c r="S665" s="18" t="s">
        <v>798</v>
      </c>
      <c r="T665" s="18">
        <v>90</v>
      </c>
      <c r="U665" s="18" t="s">
        <v>1007</v>
      </c>
    </row>
    <row r="666" spans="18:21" x14ac:dyDescent="0.25">
      <c r="R666" s="18" t="s">
        <v>1843</v>
      </c>
      <c r="S666" s="18" t="s">
        <v>799</v>
      </c>
      <c r="T666" s="18">
        <v>250</v>
      </c>
      <c r="U666" s="18" t="s">
        <v>1007</v>
      </c>
    </row>
    <row r="667" spans="18:21" x14ac:dyDescent="0.25">
      <c r="R667" s="18" t="s">
        <v>1844</v>
      </c>
      <c r="S667" s="18" t="s">
        <v>800</v>
      </c>
      <c r="T667" s="18">
        <v>25</v>
      </c>
      <c r="U667" s="18" t="s">
        <v>1007</v>
      </c>
    </row>
    <row r="668" spans="18:21" x14ac:dyDescent="0.25">
      <c r="R668" s="18" t="s">
        <v>1845</v>
      </c>
      <c r="S668" s="18" t="s">
        <v>801</v>
      </c>
      <c r="T668" s="18">
        <v>100</v>
      </c>
      <c r="U668" s="18" t="s">
        <v>1007</v>
      </c>
    </row>
    <row r="669" spans="18:21" x14ac:dyDescent="0.25">
      <c r="R669" s="18" t="s">
        <v>1846</v>
      </c>
      <c r="S669" s="18" t="s">
        <v>802</v>
      </c>
      <c r="T669" s="18">
        <v>24</v>
      </c>
      <c r="U669" s="18" t="s">
        <v>1007</v>
      </c>
    </row>
    <row r="670" spans="18:21" x14ac:dyDescent="0.25">
      <c r="R670" s="18" t="s">
        <v>1847</v>
      </c>
      <c r="S670" s="18" t="s">
        <v>803</v>
      </c>
      <c r="T670" s="18">
        <v>50</v>
      </c>
      <c r="U670" s="18" t="s">
        <v>1007</v>
      </c>
    </row>
    <row r="671" spans="18:21" x14ac:dyDescent="0.25">
      <c r="R671" s="18" t="s">
        <v>1848</v>
      </c>
      <c r="S671" s="18" t="s">
        <v>804</v>
      </c>
      <c r="T671" s="18">
        <v>50</v>
      </c>
      <c r="U671" s="18" t="s">
        <v>1007</v>
      </c>
    </row>
    <row r="672" spans="18:21" x14ac:dyDescent="0.25">
      <c r="R672" s="18" t="s">
        <v>1849</v>
      </c>
      <c r="S672" s="18" t="s">
        <v>805</v>
      </c>
      <c r="T672" s="18">
        <v>12</v>
      </c>
      <c r="U672" s="18" t="s">
        <v>1007</v>
      </c>
    </row>
    <row r="673" spans="18:21" x14ac:dyDescent="0.25">
      <c r="R673" s="18" t="s">
        <v>1850</v>
      </c>
      <c r="S673" s="18" t="s">
        <v>806</v>
      </c>
      <c r="T673" s="18">
        <v>120</v>
      </c>
      <c r="U673" s="18" t="s">
        <v>1007</v>
      </c>
    </row>
    <row r="674" spans="18:21" x14ac:dyDescent="0.25">
      <c r="R674" s="18" t="s">
        <v>1851</v>
      </c>
      <c r="S674" s="18" t="s">
        <v>807</v>
      </c>
      <c r="T674" s="18">
        <v>70</v>
      </c>
      <c r="U674" s="18" t="s">
        <v>1007</v>
      </c>
    </row>
    <row r="675" spans="18:21" x14ac:dyDescent="0.25">
      <c r="R675" s="18" t="s">
        <v>1852</v>
      </c>
      <c r="S675" s="18" t="s">
        <v>808</v>
      </c>
      <c r="T675" s="18">
        <v>1600</v>
      </c>
      <c r="U675" s="18" t="s">
        <v>1007</v>
      </c>
    </row>
    <row r="676" spans="18:21" x14ac:dyDescent="0.25">
      <c r="R676" s="18" t="s">
        <v>1853</v>
      </c>
      <c r="S676" s="18" t="s">
        <v>1448</v>
      </c>
      <c r="T676" s="18">
        <v>350</v>
      </c>
      <c r="U676" s="18" t="s">
        <v>1007</v>
      </c>
    </row>
    <row r="677" spans="18:21" x14ac:dyDescent="0.25">
      <c r="R677" s="18" t="s">
        <v>1854</v>
      </c>
      <c r="S677" s="18" t="s">
        <v>1450</v>
      </c>
      <c r="T677" s="18">
        <v>22</v>
      </c>
      <c r="U677" s="18" t="s">
        <v>1007</v>
      </c>
    </row>
    <row r="678" spans="18:21" x14ac:dyDescent="0.25">
      <c r="R678" s="18" t="s">
        <v>1855</v>
      </c>
      <c r="S678" s="18" t="s">
        <v>811</v>
      </c>
      <c r="T678" s="18">
        <v>150</v>
      </c>
      <c r="U678" s="18" t="s">
        <v>1007</v>
      </c>
    </row>
    <row r="679" spans="18:21" x14ac:dyDescent="0.25">
      <c r="R679" s="18" t="s">
        <v>1856</v>
      </c>
      <c r="S679" s="18" t="s">
        <v>812</v>
      </c>
      <c r="T679" s="18">
        <v>90</v>
      </c>
      <c r="U679" s="18" t="s">
        <v>1007</v>
      </c>
    </row>
    <row r="680" spans="18:21" x14ac:dyDescent="0.25">
      <c r="R680" s="18" t="s">
        <v>1857</v>
      </c>
      <c r="S680" s="18" t="s">
        <v>813</v>
      </c>
      <c r="T680" s="18">
        <v>90</v>
      </c>
      <c r="U680" s="18" t="s">
        <v>1007</v>
      </c>
    </row>
    <row r="681" spans="18:21" x14ac:dyDescent="0.25">
      <c r="R681" s="18" t="s">
        <v>1858</v>
      </c>
      <c r="S681" s="18" t="s">
        <v>814</v>
      </c>
      <c r="T681" s="18">
        <v>90</v>
      </c>
      <c r="U681" s="18" t="s">
        <v>1007</v>
      </c>
    </row>
    <row r="682" spans="18:21" x14ac:dyDescent="0.25">
      <c r="R682" s="18" t="s">
        <v>1859</v>
      </c>
      <c r="S682" s="18" t="s">
        <v>1863</v>
      </c>
      <c r="T682" s="18">
        <v>400</v>
      </c>
      <c r="U682" s="18" t="s">
        <v>1007</v>
      </c>
    </row>
    <row r="683" spans="18:21" x14ac:dyDescent="0.25">
      <c r="R683" s="8" t="s">
        <v>1053</v>
      </c>
      <c r="S683" s="8" t="s">
        <v>1054</v>
      </c>
      <c r="T683" s="8">
        <v>1</v>
      </c>
      <c r="U683" t="s">
        <v>1005</v>
      </c>
    </row>
    <row r="684" spans="18:21" x14ac:dyDescent="0.25">
      <c r="R684" s="2" t="s">
        <v>1081</v>
      </c>
      <c r="S684" s="2" t="s">
        <v>189</v>
      </c>
      <c r="T684" s="2">
        <v>400</v>
      </c>
      <c r="U684" s="2" t="s">
        <v>1005</v>
      </c>
    </row>
    <row r="685" spans="18:21" x14ac:dyDescent="0.25">
      <c r="R685" s="2" t="s">
        <v>1082</v>
      </c>
      <c r="S685" s="2" t="s">
        <v>190</v>
      </c>
      <c r="T685" s="2">
        <v>800</v>
      </c>
      <c r="U685" s="2" t="s">
        <v>1005</v>
      </c>
    </row>
    <row r="686" spans="18:21" x14ac:dyDescent="0.25">
      <c r="R686" s="2" t="s">
        <v>1083</v>
      </c>
      <c r="S686" s="2" t="s">
        <v>191</v>
      </c>
      <c r="T686" s="2">
        <v>150</v>
      </c>
      <c r="U686" s="2" t="s">
        <v>1005</v>
      </c>
    </row>
    <row r="687" spans="18:21" x14ac:dyDescent="0.25">
      <c r="R687" s="2" t="s">
        <v>1084</v>
      </c>
      <c r="S687" s="2" t="s">
        <v>192</v>
      </c>
      <c r="T687" s="2">
        <v>170</v>
      </c>
      <c r="U687" s="2" t="s">
        <v>1005</v>
      </c>
    </row>
    <row r="688" spans="18:21" x14ac:dyDescent="0.25">
      <c r="R688" s="2" t="s">
        <v>1085</v>
      </c>
      <c r="S688" s="2" t="s">
        <v>193</v>
      </c>
      <c r="T688" s="2">
        <v>280</v>
      </c>
      <c r="U688" s="2" t="s">
        <v>1005</v>
      </c>
    </row>
    <row r="689" spans="18:21" x14ac:dyDescent="0.25">
      <c r="R689" s="2" t="s">
        <v>1086</v>
      </c>
      <c r="S689" s="2" t="s">
        <v>194</v>
      </c>
      <c r="T689" s="2">
        <v>700</v>
      </c>
      <c r="U689" s="2" t="s">
        <v>1005</v>
      </c>
    </row>
    <row r="690" spans="18:21" x14ac:dyDescent="0.25">
      <c r="R690" s="2" t="s">
        <v>1087</v>
      </c>
      <c r="S690" s="2" t="s">
        <v>195</v>
      </c>
      <c r="T690" s="2">
        <v>200</v>
      </c>
      <c r="U690" s="2" t="s">
        <v>1005</v>
      </c>
    </row>
    <row r="691" spans="18:21" x14ac:dyDescent="0.25">
      <c r="R691" s="2" t="s">
        <v>1088</v>
      </c>
      <c r="S691" s="2" t="s">
        <v>196</v>
      </c>
      <c r="T691" s="2">
        <v>800</v>
      </c>
      <c r="U691" s="2" t="s">
        <v>1005</v>
      </c>
    </row>
    <row r="692" spans="18:21" x14ac:dyDescent="0.25">
      <c r="R692" s="2" t="s">
        <v>1089</v>
      </c>
      <c r="S692" s="2" t="s">
        <v>197</v>
      </c>
      <c r="T692" s="2">
        <v>1200</v>
      </c>
      <c r="U692" s="2" t="s">
        <v>1005</v>
      </c>
    </row>
    <row r="693" spans="18:21" x14ac:dyDescent="0.25">
      <c r="R693" s="2" t="s">
        <v>1090</v>
      </c>
      <c r="S693" s="2" t="s">
        <v>198</v>
      </c>
      <c r="T693" s="2">
        <v>900</v>
      </c>
      <c r="U693" s="2" t="s">
        <v>1005</v>
      </c>
    </row>
    <row r="694" spans="18:21" x14ac:dyDescent="0.25">
      <c r="R694" s="2" t="s">
        <v>1091</v>
      </c>
      <c r="S694" s="2" t="s">
        <v>199</v>
      </c>
      <c r="T694" s="2">
        <v>1300</v>
      </c>
      <c r="U694" s="2" t="s">
        <v>1005</v>
      </c>
    </row>
    <row r="695" spans="18:21" x14ac:dyDescent="0.25">
      <c r="R695" s="2" t="s">
        <v>1092</v>
      </c>
      <c r="S695" s="2" t="s">
        <v>200</v>
      </c>
      <c r="T695" s="2">
        <v>3600</v>
      </c>
      <c r="U695" s="2" t="s">
        <v>1005</v>
      </c>
    </row>
    <row r="696" spans="18:21" x14ac:dyDescent="0.25">
      <c r="R696" s="2" t="s">
        <v>1093</v>
      </c>
      <c r="S696" s="2" t="s">
        <v>201</v>
      </c>
      <c r="T696" s="2">
        <v>1200</v>
      </c>
      <c r="U696" s="2" t="s">
        <v>1005</v>
      </c>
    </row>
    <row r="697" spans="18:21" x14ac:dyDescent="0.25">
      <c r="R697" s="2" t="s">
        <v>1094</v>
      </c>
      <c r="S697" s="2" t="s">
        <v>202</v>
      </c>
      <c r="T697" s="2">
        <v>2000</v>
      </c>
      <c r="U697" s="2" t="s">
        <v>1005</v>
      </c>
    </row>
    <row r="698" spans="18:21" x14ac:dyDescent="0.25">
      <c r="R698" s="2" t="s">
        <v>1095</v>
      </c>
      <c r="S698" s="2" t="s">
        <v>203</v>
      </c>
      <c r="T698" s="2">
        <v>3200</v>
      </c>
      <c r="U698" s="2" t="s">
        <v>1005</v>
      </c>
    </row>
    <row r="699" spans="18:21" x14ac:dyDescent="0.25">
      <c r="R699" s="2" t="s">
        <v>1096</v>
      </c>
      <c r="S699" s="2" t="s">
        <v>204</v>
      </c>
      <c r="T699" s="2">
        <v>3300</v>
      </c>
      <c r="U699" s="2" t="s">
        <v>1005</v>
      </c>
    </row>
    <row r="700" spans="18:21" x14ac:dyDescent="0.25">
      <c r="R700" s="2" t="s">
        <v>1097</v>
      </c>
      <c r="S700" s="2" t="s">
        <v>205</v>
      </c>
      <c r="T700" s="2">
        <v>5600</v>
      </c>
      <c r="U700" s="2" t="s">
        <v>1005</v>
      </c>
    </row>
    <row r="701" spans="18:21" x14ac:dyDescent="0.25">
      <c r="R701" s="2" t="s">
        <v>1098</v>
      </c>
      <c r="S701" s="2" t="s">
        <v>206</v>
      </c>
      <c r="T701" s="2">
        <v>350</v>
      </c>
      <c r="U701" s="2" t="s">
        <v>1005</v>
      </c>
    </row>
    <row r="702" spans="18:21" x14ac:dyDescent="0.25">
      <c r="R702" s="2" t="s">
        <v>1099</v>
      </c>
      <c r="S702" s="2" t="s">
        <v>207</v>
      </c>
      <c r="T702" s="2">
        <v>750</v>
      </c>
      <c r="U702" s="2" t="s">
        <v>1005</v>
      </c>
    </row>
    <row r="703" spans="18:21" x14ac:dyDescent="0.25">
      <c r="R703" s="2" t="s">
        <v>1100</v>
      </c>
      <c r="S703" s="2" t="s">
        <v>208</v>
      </c>
      <c r="T703" s="2">
        <v>1320</v>
      </c>
      <c r="U703" s="2" t="s">
        <v>1005</v>
      </c>
    </row>
    <row r="704" spans="18:21" x14ac:dyDescent="0.25">
      <c r="R704" s="2" t="s">
        <v>1101</v>
      </c>
      <c r="S704" s="2" t="s">
        <v>1102</v>
      </c>
      <c r="T704" s="2">
        <v>550</v>
      </c>
      <c r="U704" s="2" t="s">
        <v>1005</v>
      </c>
    </row>
    <row r="705" spans="18:21" x14ac:dyDescent="0.25">
      <c r="R705" s="2" t="s">
        <v>1103</v>
      </c>
      <c r="S705" s="2" t="s">
        <v>1104</v>
      </c>
      <c r="T705" s="2">
        <v>1100</v>
      </c>
      <c r="U705" s="2" t="s">
        <v>1005</v>
      </c>
    </row>
    <row r="706" spans="18:21" x14ac:dyDescent="0.25">
      <c r="R706" s="2" t="s">
        <v>1105</v>
      </c>
      <c r="S706" s="2" t="s">
        <v>211</v>
      </c>
      <c r="T706" s="2">
        <v>3318</v>
      </c>
      <c r="U706" s="2" t="s">
        <v>1005</v>
      </c>
    </row>
    <row r="707" spans="18:21" x14ac:dyDescent="0.25">
      <c r="R707" s="2" t="s">
        <v>1106</v>
      </c>
      <c r="S707" s="2" t="s">
        <v>212</v>
      </c>
      <c r="T707" s="2">
        <v>3318</v>
      </c>
      <c r="U707" s="2" t="s">
        <v>1005</v>
      </c>
    </row>
    <row r="708" spans="18:21" x14ac:dyDescent="0.25">
      <c r="R708" s="2" t="s">
        <v>1107</v>
      </c>
      <c r="S708" s="2" t="s">
        <v>213</v>
      </c>
      <c r="T708" s="2">
        <v>3318</v>
      </c>
      <c r="U708" s="2" t="s">
        <v>1005</v>
      </c>
    </row>
    <row r="709" spans="18:21" x14ac:dyDescent="0.25">
      <c r="R709" s="2" t="s">
        <v>1108</v>
      </c>
      <c r="S709" s="2" t="s">
        <v>214</v>
      </c>
      <c r="T709" s="2">
        <v>3600</v>
      </c>
      <c r="U709" s="2" t="s">
        <v>1005</v>
      </c>
    </row>
    <row r="710" spans="18:21" x14ac:dyDescent="0.25">
      <c r="R710" s="2" t="s">
        <v>1109</v>
      </c>
      <c r="S710" s="2" t="s">
        <v>215</v>
      </c>
      <c r="T710" s="2">
        <v>370</v>
      </c>
      <c r="U710" s="2" t="s">
        <v>1005</v>
      </c>
    </row>
    <row r="711" spans="18:21" x14ac:dyDescent="0.25">
      <c r="R711" s="2" t="s">
        <v>1110</v>
      </c>
      <c r="S711" s="2" t="s">
        <v>216</v>
      </c>
      <c r="T711" s="2">
        <v>900</v>
      </c>
      <c r="U711" s="2" t="s">
        <v>1005</v>
      </c>
    </row>
    <row r="712" spans="18:21" x14ac:dyDescent="0.25">
      <c r="R712" s="2" t="s">
        <v>1111</v>
      </c>
      <c r="S712" s="2" t="s">
        <v>217</v>
      </c>
      <c r="T712" s="2">
        <v>3430</v>
      </c>
      <c r="U712" s="2" t="s">
        <v>1005</v>
      </c>
    </row>
    <row r="713" spans="18:21" x14ac:dyDescent="0.25">
      <c r="R713" s="2" t="s">
        <v>1112</v>
      </c>
      <c r="S713" s="2" t="s">
        <v>218</v>
      </c>
      <c r="T713" s="2">
        <v>2750</v>
      </c>
      <c r="U713" s="2" t="s">
        <v>1005</v>
      </c>
    </row>
    <row r="714" spans="18:21" x14ac:dyDescent="0.25">
      <c r="R714" s="2" t="s">
        <v>1113</v>
      </c>
      <c r="S714" s="2" t="s">
        <v>219</v>
      </c>
      <c r="T714" s="2">
        <v>4540</v>
      </c>
      <c r="U714" s="2" t="s">
        <v>1005</v>
      </c>
    </row>
    <row r="715" spans="18:21" x14ac:dyDescent="0.25">
      <c r="R715" s="2" t="s">
        <v>1114</v>
      </c>
      <c r="S715" s="2" t="s">
        <v>220</v>
      </c>
      <c r="T715" s="2">
        <v>520</v>
      </c>
      <c r="U715" s="2" t="s">
        <v>1005</v>
      </c>
    </row>
    <row r="716" spans="18:21" x14ac:dyDescent="0.25">
      <c r="R716" s="2" t="s">
        <v>1115</v>
      </c>
      <c r="S716" s="2" t="s">
        <v>221</v>
      </c>
      <c r="T716" s="2">
        <v>1300</v>
      </c>
      <c r="U716" s="2" t="s">
        <v>1005</v>
      </c>
    </row>
    <row r="717" spans="18:21" x14ac:dyDescent="0.25">
      <c r="R717" s="2" t="s">
        <v>1116</v>
      </c>
      <c r="S717" s="2" t="s">
        <v>222</v>
      </c>
      <c r="T717" s="2">
        <v>4950</v>
      </c>
      <c r="U717" s="2" t="s">
        <v>1005</v>
      </c>
    </row>
    <row r="718" spans="18:21" x14ac:dyDescent="0.25">
      <c r="R718" s="2" t="s">
        <v>1117</v>
      </c>
      <c r="S718" s="2" t="s">
        <v>223</v>
      </c>
      <c r="T718" s="2">
        <v>462</v>
      </c>
      <c r="U718" s="2" t="s">
        <v>1005</v>
      </c>
    </row>
    <row r="719" spans="18:21" x14ac:dyDescent="0.25">
      <c r="R719" s="2" t="s">
        <v>1118</v>
      </c>
      <c r="S719" s="2" t="s">
        <v>224</v>
      </c>
      <c r="T719" s="2">
        <v>435</v>
      </c>
      <c r="U719" s="2" t="s">
        <v>1005</v>
      </c>
    </row>
    <row r="720" spans="18:21" x14ac:dyDescent="0.25">
      <c r="R720" s="2" t="s">
        <v>1119</v>
      </c>
      <c r="S720" s="2" t="s">
        <v>225</v>
      </c>
      <c r="T720" s="2">
        <v>700</v>
      </c>
      <c r="U720" s="2" t="s">
        <v>1005</v>
      </c>
    </row>
    <row r="721" spans="18:21" x14ac:dyDescent="0.25">
      <c r="R721" s="2" t="s">
        <v>1120</v>
      </c>
      <c r="S721" s="2" t="s">
        <v>226</v>
      </c>
      <c r="T721" s="2">
        <v>750</v>
      </c>
      <c r="U721" s="2" t="s">
        <v>1005</v>
      </c>
    </row>
    <row r="722" spans="18:21" x14ac:dyDescent="0.25">
      <c r="R722" s="2" t="s">
        <v>1121</v>
      </c>
      <c r="S722" s="2" t="s">
        <v>227</v>
      </c>
      <c r="T722" s="2">
        <v>700</v>
      </c>
      <c r="U722" s="2" t="s">
        <v>1005</v>
      </c>
    </row>
    <row r="723" spans="18:21" x14ac:dyDescent="0.25">
      <c r="R723" s="2" t="s">
        <v>1122</v>
      </c>
      <c r="S723" s="2" t="s">
        <v>228</v>
      </c>
      <c r="T723" s="2">
        <v>2600</v>
      </c>
      <c r="U723" s="2" t="s">
        <v>1005</v>
      </c>
    </row>
    <row r="724" spans="18:21" x14ac:dyDescent="0.25">
      <c r="R724" s="2" t="s">
        <v>1123</v>
      </c>
      <c r="S724" s="2" t="s">
        <v>1124</v>
      </c>
      <c r="T724" s="2">
        <v>550</v>
      </c>
      <c r="U724" s="2" t="s">
        <v>1005</v>
      </c>
    </row>
    <row r="725" spans="18:21" x14ac:dyDescent="0.25">
      <c r="R725" s="2" t="s">
        <v>1125</v>
      </c>
      <c r="S725" s="2" t="s">
        <v>1126</v>
      </c>
      <c r="T725" s="2">
        <v>580</v>
      </c>
      <c r="U725" s="2" t="s">
        <v>1005</v>
      </c>
    </row>
    <row r="726" spans="18:21" x14ac:dyDescent="0.25">
      <c r="R726" s="2" t="s">
        <v>1127</v>
      </c>
      <c r="S726" s="2" t="s">
        <v>231</v>
      </c>
      <c r="T726" s="2">
        <v>550</v>
      </c>
      <c r="U726" s="2" t="s">
        <v>1005</v>
      </c>
    </row>
    <row r="727" spans="18:21" x14ac:dyDescent="0.25">
      <c r="R727" s="2" t="s">
        <v>1128</v>
      </c>
      <c r="S727" s="2" t="s">
        <v>232</v>
      </c>
      <c r="T727" s="2">
        <v>650</v>
      </c>
      <c r="U727" s="2" t="s">
        <v>1005</v>
      </c>
    </row>
    <row r="728" spans="18:21" x14ac:dyDescent="0.25">
      <c r="R728" s="2" t="s">
        <v>1129</v>
      </c>
      <c r="S728" s="2" t="s">
        <v>233</v>
      </c>
      <c r="T728" s="2">
        <v>400</v>
      </c>
      <c r="U728" s="2" t="s">
        <v>1005</v>
      </c>
    </row>
    <row r="729" spans="18:21" x14ac:dyDescent="0.25">
      <c r="R729" s="2" t="s">
        <v>1130</v>
      </c>
      <c r="S729" s="2" t="s">
        <v>234</v>
      </c>
      <c r="T729" s="2">
        <v>500</v>
      </c>
      <c r="U729" s="2" t="s">
        <v>1005</v>
      </c>
    </row>
    <row r="730" spans="18:21" x14ac:dyDescent="0.25">
      <c r="R730" s="2" t="s">
        <v>1131</v>
      </c>
      <c r="S730" s="2" t="s">
        <v>235</v>
      </c>
      <c r="T730" s="2">
        <v>780</v>
      </c>
      <c r="U730" s="2" t="s">
        <v>1005</v>
      </c>
    </row>
    <row r="731" spans="18:21" x14ac:dyDescent="0.25">
      <c r="R731" s="2" t="s">
        <v>1132</v>
      </c>
      <c r="S731" s="2" t="s">
        <v>236</v>
      </c>
      <c r="T731" s="2">
        <v>1200</v>
      </c>
      <c r="U731" s="2" t="s">
        <v>1005</v>
      </c>
    </row>
    <row r="732" spans="18:21" x14ac:dyDescent="0.25">
      <c r="R732" s="2" t="s">
        <v>1133</v>
      </c>
      <c r="S732" s="2" t="s">
        <v>237</v>
      </c>
      <c r="T732" s="2">
        <v>280</v>
      </c>
      <c r="U732" s="2" t="s">
        <v>1005</v>
      </c>
    </row>
    <row r="733" spans="18:21" x14ac:dyDescent="0.25">
      <c r="R733" s="2" t="s">
        <v>1134</v>
      </c>
      <c r="S733" s="2" t="s">
        <v>238</v>
      </c>
      <c r="T733" s="2">
        <v>800</v>
      </c>
      <c r="U733" s="2" t="s">
        <v>1005</v>
      </c>
    </row>
    <row r="734" spans="18:21" x14ac:dyDescent="0.25">
      <c r="R734" s="2" t="s">
        <v>1135</v>
      </c>
      <c r="S734" s="2" t="s">
        <v>239</v>
      </c>
      <c r="T734" s="2">
        <v>650</v>
      </c>
      <c r="U734" s="2" t="s">
        <v>1005</v>
      </c>
    </row>
    <row r="735" spans="18:21" x14ac:dyDescent="0.25">
      <c r="R735" s="2" t="s">
        <v>1136</v>
      </c>
      <c r="S735" s="2" t="s">
        <v>240</v>
      </c>
      <c r="T735" s="2">
        <v>1200</v>
      </c>
      <c r="U735" s="2" t="s">
        <v>1005</v>
      </c>
    </row>
    <row r="736" spans="18:21" x14ac:dyDescent="0.25">
      <c r="R736" s="2" t="s">
        <v>1137</v>
      </c>
      <c r="S736" s="2" t="s">
        <v>241</v>
      </c>
      <c r="T736" s="2">
        <v>1540</v>
      </c>
      <c r="U736" s="2" t="s">
        <v>1005</v>
      </c>
    </row>
    <row r="737" spans="18:21" x14ac:dyDescent="0.25">
      <c r="R737" s="2" t="s">
        <v>1138</v>
      </c>
      <c r="S737" s="2" t="s">
        <v>242</v>
      </c>
      <c r="T737" s="2">
        <v>700</v>
      </c>
      <c r="U737" s="2" t="s">
        <v>1005</v>
      </c>
    </row>
    <row r="738" spans="18:21" x14ac:dyDescent="0.25">
      <c r="R738" s="2" t="s">
        <v>1139</v>
      </c>
      <c r="S738" s="2" t="s">
        <v>1140</v>
      </c>
      <c r="T738" s="2">
        <v>570</v>
      </c>
      <c r="U738" s="2" t="s">
        <v>1005</v>
      </c>
    </row>
    <row r="739" spans="18:21" x14ac:dyDescent="0.25">
      <c r="R739" s="2" t="s">
        <v>1141</v>
      </c>
      <c r="S739" s="2" t="s">
        <v>244</v>
      </c>
      <c r="T739" s="2">
        <v>730</v>
      </c>
      <c r="U739" s="2" t="s">
        <v>1005</v>
      </c>
    </row>
    <row r="740" spans="18:21" x14ac:dyDescent="0.25">
      <c r="R740" s="2" t="s">
        <v>1142</v>
      </c>
      <c r="S740" s="2" t="s">
        <v>245</v>
      </c>
      <c r="T740" s="2">
        <v>3000</v>
      </c>
      <c r="U740" s="2" t="s">
        <v>1005</v>
      </c>
    </row>
    <row r="741" spans="18:21" x14ac:dyDescent="0.25">
      <c r="R741" s="2" t="s">
        <v>1143</v>
      </c>
      <c r="S741" s="2" t="s">
        <v>246</v>
      </c>
      <c r="T741" s="2">
        <v>850</v>
      </c>
      <c r="U741" s="2" t="s">
        <v>1005</v>
      </c>
    </row>
    <row r="742" spans="18:21" x14ac:dyDescent="0.25">
      <c r="R742" s="2" t="s">
        <v>1144</v>
      </c>
      <c r="S742" s="2" t="s">
        <v>247</v>
      </c>
      <c r="T742" s="2">
        <v>1000</v>
      </c>
      <c r="U742" s="2" t="s">
        <v>1005</v>
      </c>
    </row>
    <row r="743" spans="18:21" x14ac:dyDescent="0.25">
      <c r="R743" s="2" t="s">
        <v>1145</v>
      </c>
      <c r="S743" s="2" t="s">
        <v>248</v>
      </c>
      <c r="T743" s="2">
        <v>5500</v>
      </c>
      <c r="U743" s="2" t="s">
        <v>1005</v>
      </c>
    </row>
    <row r="744" spans="18:21" x14ac:dyDescent="0.25">
      <c r="R744" s="2" t="s">
        <v>1146</v>
      </c>
      <c r="S744" s="2" t="s">
        <v>249</v>
      </c>
      <c r="T744" s="2">
        <v>10000</v>
      </c>
      <c r="U744" s="2" t="s">
        <v>1005</v>
      </c>
    </row>
    <row r="745" spans="18:21" x14ac:dyDescent="0.25">
      <c r="R745" s="2" t="s">
        <v>1147</v>
      </c>
      <c r="S745" s="2" t="s">
        <v>250</v>
      </c>
      <c r="T745" s="2">
        <v>500</v>
      </c>
      <c r="U745" s="2" t="s">
        <v>1005</v>
      </c>
    </row>
    <row r="746" spans="18:21" x14ac:dyDescent="0.25">
      <c r="R746" s="2" t="s">
        <v>1148</v>
      </c>
      <c r="S746" s="2" t="s">
        <v>251</v>
      </c>
      <c r="T746" s="2">
        <v>2000</v>
      </c>
      <c r="U746" s="2" t="s">
        <v>1005</v>
      </c>
    </row>
    <row r="747" spans="18:21" x14ac:dyDescent="0.25">
      <c r="R747" s="2" t="s">
        <v>1149</v>
      </c>
      <c r="S747" s="2" t="s">
        <v>252</v>
      </c>
      <c r="T747" s="2">
        <v>700</v>
      </c>
      <c r="U747" s="2" t="s">
        <v>1005</v>
      </c>
    </row>
    <row r="748" spans="18:21" x14ac:dyDescent="0.25">
      <c r="R748" s="2" t="s">
        <v>1150</v>
      </c>
      <c r="S748" s="2" t="s">
        <v>1151</v>
      </c>
      <c r="T748" s="2">
        <v>550</v>
      </c>
      <c r="U748" s="2" t="s">
        <v>1005</v>
      </c>
    </row>
    <row r="749" spans="18:21" x14ac:dyDescent="0.25">
      <c r="R749" s="2" t="s">
        <v>1152</v>
      </c>
      <c r="S749" s="2" t="s">
        <v>254</v>
      </c>
      <c r="T749" s="2">
        <v>480</v>
      </c>
      <c r="U749" s="2" t="s">
        <v>1005</v>
      </c>
    </row>
    <row r="750" spans="18:21" x14ac:dyDescent="0.25">
      <c r="R750" s="2" t="s">
        <v>1153</v>
      </c>
      <c r="S750" s="2" t="s">
        <v>1154</v>
      </c>
      <c r="T750" s="2">
        <v>650</v>
      </c>
      <c r="U750" s="2" t="s">
        <v>1005</v>
      </c>
    </row>
    <row r="751" spans="18:21" x14ac:dyDescent="0.25">
      <c r="R751" s="2" t="s">
        <v>1155</v>
      </c>
      <c r="S751" s="2" t="s">
        <v>256</v>
      </c>
      <c r="T751" s="2">
        <v>400</v>
      </c>
      <c r="U751" s="2" t="s">
        <v>1005</v>
      </c>
    </row>
    <row r="752" spans="18:21" x14ac:dyDescent="0.25">
      <c r="R752" s="2" t="s">
        <v>1156</v>
      </c>
      <c r="S752" s="2" t="s">
        <v>257</v>
      </c>
      <c r="T752" s="2">
        <v>600</v>
      </c>
      <c r="U752" s="2" t="s">
        <v>1005</v>
      </c>
    </row>
    <row r="753" spans="18:21" x14ac:dyDescent="0.25">
      <c r="R753" s="2" t="s">
        <v>1157</v>
      </c>
      <c r="S753" s="2" t="s">
        <v>258</v>
      </c>
      <c r="T753" s="2">
        <v>500</v>
      </c>
      <c r="U753" s="2" t="s">
        <v>1005</v>
      </c>
    </row>
    <row r="754" spans="18:21" x14ac:dyDescent="0.25">
      <c r="R754" s="2" t="s">
        <v>1158</v>
      </c>
      <c r="S754" s="2" t="s">
        <v>259</v>
      </c>
      <c r="T754" s="2">
        <v>657</v>
      </c>
      <c r="U754" s="2" t="s">
        <v>1005</v>
      </c>
    </row>
    <row r="755" spans="18:21" x14ac:dyDescent="0.25">
      <c r="R755" s="2" t="s">
        <v>1159</v>
      </c>
      <c r="S755" s="2" t="s">
        <v>260</v>
      </c>
      <c r="T755" s="2">
        <v>5000</v>
      </c>
      <c r="U755" s="2" t="s">
        <v>1005</v>
      </c>
    </row>
    <row r="756" spans="18:21" x14ac:dyDescent="0.25">
      <c r="R756" s="2" t="s">
        <v>1160</v>
      </c>
      <c r="S756" s="2" t="s">
        <v>261</v>
      </c>
      <c r="T756" s="2">
        <v>7000</v>
      </c>
      <c r="U756" s="2" t="s">
        <v>1005</v>
      </c>
    </row>
    <row r="757" spans="18:21" x14ac:dyDescent="0.25">
      <c r="R757" s="2" t="s">
        <v>1161</v>
      </c>
      <c r="S757" s="2" t="s">
        <v>262</v>
      </c>
      <c r="T757" s="2">
        <v>231</v>
      </c>
      <c r="U757" s="2" t="s">
        <v>1005</v>
      </c>
    </row>
    <row r="758" spans="18:21" x14ac:dyDescent="0.25">
      <c r="R758" s="2" t="s">
        <v>1162</v>
      </c>
      <c r="S758" s="2" t="s">
        <v>263</v>
      </c>
      <c r="T758" s="2">
        <v>600</v>
      </c>
      <c r="U758" s="2" t="s">
        <v>1005</v>
      </c>
    </row>
    <row r="759" spans="18:21" x14ac:dyDescent="0.25">
      <c r="R759" s="2" t="s">
        <v>1163</v>
      </c>
      <c r="S759" s="2" t="s">
        <v>264</v>
      </c>
      <c r="T759" s="2">
        <v>850</v>
      </c>
      <c r="U759" s="2" t="s">
        <v>1005</v>
      </c>
    </row>
    <row r="760" spans="18:21" x14ac:dyDescent="0.25">
      <c r="R760" s="2" t="s">
        <v>1164</v>
      </c>
      <c r="S760" s="2" t="s">
        <v>265</v>
      </c>
      <c r="T760" s="2">
        <v>1200</v>
      </c>
      <c r="U760" s="2" t="s">
        <v>1005</v>
      </c>
    </row>
    <row r="761" spans="18:21" x14ac:dyDescent="0.25">
      <c r="R761" s="2" t="s">
        <v>1165</v>
      </c>
      <c r="S761" s="2" t="s">
        <v>266</v>
      </c>
      <c r="T761" s="2">
        <v>605</v>
      </c>
      <c r="U761" s="2" t="s">
        <v>1005</v>
      </c>
    </row>
    <row r="762" spans="18:21" x14ac:dyDescent="0.25">
      <c r="R762" s="2" t="s">
        <v>1166</v>
      </c>
      <c r="S762" s="2" t="s">
        <v>267</v>
      </c>
      <c r="T762" s="2">
        <v>600</v>
      </c>
      <c r="U762" s="2" t="s">
        <v>1005</v>
      </c>
    </row>
    <row r="763" spans="18:21" x14ac:dyDescent="0.25">
      <c r="R763" s="2" t="s">
        <v>1167</v>
      </c>
      <c r="S763" s="2" t="s">
        <v>268</v>
      </c>
      <c r="T763" s="2">
        <v>1500</v>
      </c>
      <c r="U763" s="2" t="s">
        <v>1005</v>
      </c>
    </row>
    <row r="764" spans="18:21" x14ac:dyDescent="0.25">
      <c r="R764" s="2" t="s">
        <v>1168</v>
      </c>
      <c r="S764" s="2" t="s">
        <v>269</v>
      </c>
      <c r="T764" s="2">
        <v>920</v>
      </c>
      <c r="U764" s="2" t="s">
        <v>1005</v>
      </c>
    </row>
    <row r="765" spans="18:21" x14ac:dyDescent="0.25">
      <c r="R765" s="2" t="s">
        <v>1169</v>
      </c>
      <c r="S765" s="2" t="s">
        <v>270</v>
      </c>
      <c r="T765" s="2">
        <v>1100</v>
      </c>
      <c r="U765" s="2" t="s">
        <v>1005</v>
      </c>
    </row>
    <row r="766" spans="18:21" x14ac:dyDescent="0.25">
      <c r="R766" s="2" t="s">
        <v>1170</v>
      </c>
      <c r="S766" s="2" t="s">
        <v>271</v>
      </c>
      <c r="T766" s="2">
        <v>700</v>
      </c>
      <c r="U766" s="2" t="s">
        <v>1005</v>
      </c>
    </row>
    <row r="767" spans="18:21" x14ac:dyDescent="0.25">
      <c r="R767" s="2" t="s">
        <v>1171</v>
      </c>
      <c r="S767" s="2" t="s">
        <v>272</v>
      </c>
      <c r="T767" s="2">
        <v>400</v>
      </c>
      <c r="U767" s="2" t="s">
        <v>1005</v>
      </c>
    </row>
    <row r="768" spans="18:21" x14ac:dyDescent="0.25">
      <c r="R768" s="2" t="s">
        <v>1172</v>
      </c>
      <c r="S768" s="2" t="s">
        <v>273</v>
      </c>
      <c r="T768" s="2">
        <v>660</v>
      </c>
      <c r="U768" s="2" t="s">
        <v>1005</v>
      </c>
    </row>
    <row r="769" spans="18:21" x14ac:dyDescent="0.25">
      <c r="R769" s="2" t="s">
        <v>1173</v>
      </c>
      <c r="S769" s="2" t="s">
        <v>274</v>
      </c>
      <c r="T769" s="2">
        <v>610</v>
      </c>
      <c r="U769" s="2" t="s">
        <v>1005</v>
      </c>
    </row>
    <row r="770" spans="18:21" x14ac:dyDescent="0.25">
      <c r="R770" s="2" t="s">
        <v>1174</v>
      </c>
      <c r="S770" s="2" t="s">
        <v>275</v>
      </c>
      <c r="T770" s="2">
        <v>341</v>
      </c>
      <c r="U770" s="2" t="s">
        <v>1005</v>
      </c>
    </row>
    <row r="771" spans="18:21" x14ac:dyDescent="0.25">
      <c r="R771" s="2" t="s">
        <v>1175</v>
      </c>
      <c r="S771" s="2" t="s">
        <v>276</v>
      </c>
      <c r="T771" s="2">
        <v>500</v>
      </c>
      <c r="U771" s="2" t="s">
        <v>1005</v>
      </c>
    </row>
    <row r="772" spans="18:21" x14ac:dyDescent="0.25">
      <c r="R772" s="2" t="s">
        <v>1176</v>
      </c>
      <c r="S772" s="2" t="s">
        <v>277</v>
      </c>
      <c r="T772" s="2">
        <v>650</v>
      </c>
      <c r="U772" s="2" t="s">
        <v>1005</v>
      </c>
    </row>
    <row r="773" spans="18:21" x14ac:dyDescent="0.25">
      <c r="R773" s="2" t="s">
        <v>1177</v>
      </c>
      <c r="S773" s="2" t="s">
        <v>278</v>
      </c>
      <c r="T773" s="2">
        <v>450</v>
      </c>
      <c r="U773" s="2" t="s">
        <v>1005</v>
      </c>
    </row>
    <row r="774" spans="18:21" x14ac:dyDescent="0.25">
      <c r="R774" s="2" t="s">
        <v>1178</v>
      </c>
      <c r="S774" s="2" t="s">
        <v>279</v>
      </c>
      <c r="T774" s="2">
        <v>450</v>
      </c>
      <c r="U774" s="2" t="s">
        <v>1005</v>
      </c>
    </row>
    <row r="775" spans="18:21" x14ac:dyDescent="0.25">
      <c r="R775" s="2" t="s">
        <v>1179</v>
      </c>
      <c r="S775" s="2" t="s">
        <v>280</v>
      </c>
      <c r="T775" s="2">
        <v>630</v>
      </c>
      <c r="U775" s="2" t="s">
        <v>1005</v>
      </c>
    </row>
    <row r="776" spans="18:21" x14ac:dyDescent="0.25">
      <c r="R776" s="2" t="s">
        <v>1180</v>
      </c>
      <c r="S776" s="2" t="s">
        <v>281</v>
      </c>
      <c r="T776" s="2">
        <v>630</v>
      </c>
      <c r="U776" s="2" t="s">
        <v>1005</v>
      </c>
    </row>
    <row r="777" spans="18:21" x14ac:dyDescent="0.25">
      <c r="R777" s="2" t="s">
        <v>1181</v>
      </c>
      <c r="S777" s="2" t="s">
        <v>282</v>
      </c>
      <c r="T777" s="2">
        <v>500</v>
      </c>
      <c r="U777" s="2" t="s">
        <v>1005</v>
      </c>
    </row>
    <row r="778" spans="18:21" x14ac:dyDescent="0.25">
      <c r="R778" s="2" t="s">
        <v>1182</v>
      </c>
      <c r="S778" s="2" t="s">
        <v>1183</v>
      </c>
      <c r="T778" s="2">
        <v>950</v>
      </c>
      <c r="U778" s="2" t="s">
        <v>1005</v>
      </c>
    </row>
    <row r="779" spans="18:21" x14ac:dyDescent="0.25">
      <c r="R779" s="2" t="s">
        <v>1184</v>
      </c>
      <c r="S779" s="2" t="s">
        <v>1185</v>
      </c>
      <c r="T779" s="2">
        <v>950</v>
      </c>
      <c r="U779" s="2" t="s">
        <v>1005</v>
      </c>
    </row>
    <row r="780" spans="18:21" x14ac:dyDescent="0.25">
      <c r="R780" s="2" t="s">
        <v>1186</v>
      </c>
      <c r="S780" s="2" t="s">
        <v>1187</v>
      </c>
      <c r="T780" s="2">
        <v>1050</v>
      </c>
      <c r="U780" s="2" t="s">
        <v>1005</v>
      </c>
    </row>
    <row r="781" spans="18:21" x14ac:dyDescent="0.25">
      <c r="R781" s="2" t="s">
        <v>1188</v>
      </c>
      <c r="S781" s="2" t="s">
        <v>286</v>
      </c>
      <c r="T781" s="2">
        <v>900</v>
      </c>
      <c r="U781" s="2" t="s">
        <v>1005</v>
      </c>
    </row>
    <row r="782" spans="18:21" x14ac:dyDescent="0.25">
      <c r="R782" s="2" t="s">
        <v>1189</v>
      </c>
      <c r="S782" s="2" t="s">
        <v>287</v>
      </c>
      <c r="T782" s="2">
        <v>1050</v>
      </c>
      <c r="U782" s="2" t="s">
        <v>1005</v>
      </c>
    </row>
    <row r="783" spans="18:21" x14ac:dyDescent="0.25">
      <c r="R783" s="2" t="s">
        <v>1190</v>
      </c>
      <c r="S783" s="2" t="s">
        <v>288</v>
      </c>
      <c r="T783" s="2">
        <v>400</v>
      </c>
      <c r="U783" s="2" t="s">
        <v>1005</v>
      </c>
    </row>
    <row r="784" spans="18:21" x14ac:dyDescent="0.25">
      <c r="R784" s="2" t="s">
        <v>1191</v>
      </c>
      <c r="S784" s="2" t="s">
        <v>289</v>
      </c>
      <c r="T784" s="2">
        <v>400</v>
      </c>
      <c r="U784" s="2" t="s">
        <v>1005</v>
      </c>
    </row>
    <row r="785" spans="18:21" x14ac:dyDescent="0.25">
      <c r="R785" s="2" t="s">
        <v>1192</v>
      </c>
      <c r="S785" s="2" t="s">
        <v>290</v>
      </c>
      <c r="T785" s="2">
        <v>500</v>
      </c>
      <c r="U785" s="2" t="s">
        <v>1005</v>
      </c>
    </row>
    <row r="786" spans="18:21" x14ac:dyDescent="0.25">
      <c r="R786" s="2" t="s">
        <v>1193</v>
      </c>
      <c r="S786" s="2" t="s">
        <v>291</v>
      </c>
      <c r="T786" s="2">
        <v>580</v>
      </c>
      <c r="U786" s="2" t="s">
        <v>1005</v>
      </c>
    </row>
    <row r="787" spans="18:21" x14ac:dyDescent="0.25">
      <c r="R787" s="2" t="s">
        <v>1194</v>
      </c>
      <c r="S787" s="2" t="s">
        <v>292</v>
      </c>
      <c r="T787" s="2">
        <v>750</v>
      </c>
      <c r="U787" s="2" t="s">
        <v>1005</v>
      </c>
    </row>
    <row r="788" spans="18:21" x14ac:dyDescent="0.25">
      <c r="R788" s="2" t="s">
        <v>1195</v>
      </c>
      <c r="S788" s="2" t="s">
        <v>293</v>
      </c>
      <c r="T788" s="2">
        <v>770</v>
      </c>
      <c r="U788" s="2" t="s">
        <v>1005</v>
      </c>
    </row>
    <row r="789" spans="18:21" x14ac:dyDescent="0.25">
      <c r="R789" s="2" t="s">
        <v>1196</v>
      </c>
      <c r="S789" s="2" t="s">
        <v>1197</v>
      </c>
      <c r="T789" s="2">
        <v>500</v>
      </c>
      <c r="U789" s="2" t="s">
        <v>1005</v>
      </c>
    </row>
    <row r="790" spans="18:21" x14ac:dyDescent="0.25">
      <c r="R790" s="2" t="s">
        <v>1198</v>
      </c>
      <c r="S790" s="2" t="s">
        <v>295</v>
      </c>
      <c r="T790" s="2">
        <v>770</v>
      </c>
      <c r="U790" s="2" t="s">
        <v>1005</v>
      </c>
    </row>
    <row r="791" spans="18:21" x14ac:dyDescent="0.25">
      <c r="R791" s="2" t="s">
        <v>1199</v>
      </c>
      <c r="S791" s="2" t="s">
        <v>296</v>
      </c>
      <c r="T791" s="2">
        <v>500</v>
      </c>
      <c r="U791" s="2" t="s">
        <v>1005</v>
      </c>
    </row>
    <row r="792" spans="18:21" x14ac:dyDescent="0.25">
      <c r="R792" s="2" t="s">
        <v>1200</v>
      </c>
      <c r="S792" s="2" t="s">
        <v>1201</v>
      </c>
      <c r="T792" s="2">
        <v>550</v>
      </c>
      <c r="U792" s="2" t="s">
        <v>1005</v>
      </c>
    </row>
    <row r="793" spans="18:21" x14ac:dyDescent="0.25">
      <c r="R793" s="2" t="s">
        <v>1202</v>
      </c>
      <c r="S793" s="2" t="s">
        <v>298</v>
      </c>
      <c r="T793" s="2">
        <v>400</v>
      </c>
      <c r="U793" s="2" t="s">
        <v>1005</v>
      </c>
    </row>
    <row r="794" spans="18:21" x14ac:dyDescent="0.25">
      <c r="R794" s="2" t="s">
        <v>1203</v>
      </c>
      <c r="S794" s="2" t="s">
        <v>1204</v>
      </c>
      <c r="T794" s="2">
        <v>434</v>
      </c>
      <c r="U794" s="2" t="s">
        <v>1005</v>
      </c>
    </row>
    <row r="795" spans="18:21" x14ac:dyDescent="0.25">
      <c r="R795" s="2" t="s">
        <v>1205</v>
      </c>
      <c r="S795" s="2" t="s">
        <v>300</v>
      </c>
      <c r="T795" s="2">
        <v>250</v>
      </c>
      <c r="U795" s="2" t="s">
        <v>1005</v>
      </c>
    </row>
    <row r="796" spans="18:21" x14ac:dyDescent="0.25">
      <c r="R796" s="2" t="s">
        <v>1206</v>
      </c>
      <c r="S796" s="2" t="s">
        <v>1207</v>
      </c>
      <c r="T796" s="2">
        <v>620</v>
      </c>
      <c r="U796" s="2" t="s">
        <v>1005</v>
      </c>
    </row>
    <row r="797" spans="18:21" x14ac:dyDescent="0.25">
      <c r="R797" s="2" t="s">
        <v>1208</v>
      </c>
      <c r="S797" s="2" t="s">
        <v>302</v>
      </c>
      <c r="T797" s="2">
        <v>520</v>
      </c>
      <c r="U797" s="2" t="s">
        <v>1005</v>
      </c>
    </row>
    <row r="798" spans="18:21" x14ac:dyDescent="0.25">
      <c r="R798" s="2" t="s">
        <v>1209</v>
      </c>
      <c r="S798" s="2" t="s">
        <v>303</v>
      </c>
      <c r="T798" s="2">
        <v>1100</v>
      </c>
      <c r="U798" s="2" t="s">
        <v>1005</v>
      </c>
    </row>
    <row r="799" spans="18:21" x14ac:dyDescent="0.25">
      <c r="R799" s="2" t="s">
        <v>1210</v>
      </c>
      <c r="S799" s="2" t="s">
        <v>304</v>
      </c>
      <c r="T799" s="2">
        <v>1277</v>
      </c>
      <c r="U799" s="2" t="s">
        <v>1005</v>
      </c>
    </row>
    <row r="800" spans="18:21" x14ac:dyDescent="0.25">
      <c r="R800" s="2" t="s">
        <v>1211</v>
      </c>
      <c r="S800" s="2" t="s">
        <v>305</v>
      </c>
      <c r="T800" s="2">
        <v>457</v>
      </c>
      <c r="U800" s="2" t="s">
        <v>1005</v>
      </c>
    </row>
    <row r="801" spans="18:21" x14ac:dyDescent="0.25">
      <c r="R801" s="2" t="s">
        <v>1212</v>
      </c>
      <c r="S801" s="2" t="s">
        <v>306</v>
      </c>
      <c r="T801" s="2">
        <v>457</v>
      </c>
      <c r="U801" s="2" t="s">
        <v>1005</v>
      </c>
    </row>
    <row r="802" spans="18:21" x14ac:dyDescent="0.25">
      <c r="R802" s="2" t="s">
        <v>1213</v>
      </c>
      <c r="S802" s="2" t="s">
        <v>1214</v>
      </c>
      <c r="T802" s="2">
        <v>500</v>
      </c>
      <c r="U802" s="2" t="s">
        <v>1005</v>
      </c>
    </row>
    <row r="803" spans="18:21" x14ac:dyDescent="0.25">
      <c r="R803" s="2" t="s">
        <v>1215</v>
      </c>
      <c r="S803" s="2" t="s">
        <v>308</v>
      </c>
      <c r="T803" s="2">
        <v>1000</v>
      </c>
      <c r="U803" s="2" t="s">
        <v>1005</v>
      </c>
    </row>
    <row r="804" spans="18:21" x14ac:dyDescent="0.25">
      <c r="R804" s="2" t="s">
        <v>1216</v>
      </c>
      <c r="S804" s="2" t="s">
        <v>309</v>
      </c>
      <c r="T804" s="2">
        <v>500</v>
      </c>
      <c r="U804" s="2" t="s">
        <v>1005</v>
      </c>
    </row>
    <row r="805" spans="18:21" x14ac:dyDescent="0.25">
      <c r="R805" s="2" t="s">
        <v>1217</v>
      </c>
      <c r="S805" s="2" t="s">
        <v>310</v>
      </c>
      <c r="T805" s="2">
        <v>550</v>
      </c>
      <c r="U805" s="2" t="s">
        <v>1005</v>
      </c>
    </row>
    <row r="806" spans="18:21" x14ac:dyDescent="0.25">
      <c r="R806" s="2" t="s">
        <v>1218</v>
      </c>
      <c r="S806" s="2" t="s">
        <v>311</v>
      </c>
      <c r="T806" s="2">
        <v>750</v>
      </c>
      <c r="U806" s="2" t="s">
        <v>1005</v>
      </c>
    </row>
    <row r="807" spans="18:21" x14ac:dyDescent="0.25">
      <c r="R807" s="2" t="s">
        <v>1219</v>
      </c>
      <c r="S807" s="2" t="s">
        <v>312</v>
      </c>
      <c r="T807" s="2">
        <v>2200</v>
      </c>
      <c r="U807" s="2" t="s">
        <v>1005</v>
      </c>
    </row>
    <row r="808" spans="18:21" x14ac:dyDescent="0.25">
      <c r="R808" s="2" t="s">
        <v>1220</v>
      </c>
      <c r="S808" s="2" t="s">
        <v>313</v>
      </c>
      <c r="T808" s="2">
        <v>1650</v>
      </c>
      <c r="U808" s="2" t="s">
        <v>1005</v>
      </c>
    </row>
    <row r="809" spans="18:21" x14ac:dyDescent="0.25">
      <c r="R809" s="2" t="s">
        <v>1221</v>
      </c>
      <c r="S809" s="2" t="s">
        <v>314</v>
      </c>
      <c r="T809" s="2">
        <v>2163</v>
      </c>
      <c r="U809" s="2" t="s">
        <v>1005</v>
      </c>
    </row>
    <row r="810" spans="18:21" x14ac:dyDescent="0.25">
      <c r="R810" s="2" t="s">
        <v>1222</v>
      </c>
      <c r="S810" s="2" t="s">
        <v>315</v>
      </c>
      <c r="T810" s="2">
        <v>250</v>
      </c>
      <c r="U810" s="2" t="s">
        <v>1005</v>
      </c>
    </row>
    <row r="811" spans="18:21" x14ac:dyDescent="0.25">
      <c r="R811" s="2" t="s">
        <v>1223</v>
      </c>
      <c r="S811" s="2" t="s">
        <v>316</v>
      </c>
      <c r="T811" s="2">
        <v>1200</v>
      </c>
      <c r="U811" s="2" t="s">
        <v>1005</v>
      </c>
    </row>
    <row r="812" spans="18:21" x14ac:dyDescent="0.25">
      <c r="R812" s="2" t="s">
        <v>1224</v>
      </c>
      <c r="S812" s="2" t="s">
        <v>317</v>
      </c>
      <c r="T812" s="2">
        <v>200</v>
      </c>
      <c r="U812" s="2" t="s">
        <v>1005</v>
      </c>
    </row>
    <row r="813" spans="18:21" x14ac:dyDescent="0.25">
      <c r="R813" s="2" t="s">
        <v>1225</v>
      </c>
      <c r="S813" s="2" t="s">
        <v>318</v>
      </c>
      <c r="T813" s="2">
        <v>400</v>
      </c>
      <c r="U813" s="2" t="s">
        <v>1005</v>
      </c>
    </row>
    <row r="814" spans="18:21" x14ac:dyDescent="0.25">
      <c r="R814" s="2" t="s">
        <v>1226</v>
      </c>
      <c r="S814" s="2" t="s">
        <v>319</v>
      </c>
      <c r="T814" s="2">
        <v>2200</v>
      </c>
      <c r="U814" s="2" t="s">
        <v>1005</v>
      </c>
    </row>
    <row r="815" spans="18:21" x14ac:dyDescent="0.25">
      <c r="R815" s="2" t="s">
        <v>1227</v>
      </c>
      <c r="S815" s="2" t="s">
        <v>320</v>
      </c>
      <c r="T815" s="2">
        <v>2500</v>
      </c>
      <c r="U815" s="2" t="s">
        <v>1005</v>
      </c>
    </row>
    <row r="816" spans="18:21" x14ac:dyDescent="0.25">
      <c r="R816" s="2" t="s">
        <v>1228</v>
      </c>
      <c r="S816" s="2" t="s">
        <v>321</v>
      </c>
      <c r="T816" s="2">
        <v>10100</v>
      </c>
      <c r="U816" s="2" t="s">
        <v>1005</v>
      </c>
    </row>
    <row r="817" spans="18:21" x14ac:dyDescent="0.25">
      <c r="R817" s="2" t="s">
        <v>1229</v>
      </c>
      <c r="S817" s="2" t="s">
        <v>322</v>
      </c>
      <c r="T817" s="2">
        <v>10100</v>
      </c>
      <c r="U817" s="2" t="s">
        <v>1005</v>
      </c>
    </row>
    <row r="818" spans="18:21" x14ac:dyDescent="0.25">
      <c r="R818" s="2" t="s">
        <v>1230</v>
      </c>
      <c r="S818" s="2" t="s">
        <v>323</v>
      </c>
      <c r="T818" s="2">
        <v>18000</v>
      </c>
      <c r="U818" s="2" t="s">
        <v>1005</v>
      </c>
    </row>
    <row r="819" spans="18:21" x14ac:dyDescent="0.25">
      <c r="R819" s="2" t="s">
        <v>1231</v>
      </c>
      <c r="S819" s="2" t="s">
        <v>324</v>
      </c>
      <c r="T819" s="2">
        <v>13500</v>
      </c>
      <c r="U819" s="2" t="s">
        <v>1005</v>
      </c>
    </row>
    <row r="820" spans="18:21" x14ac:dyDescent="0.25">
      <c r="R820" s="2" t="s">
        <v>1232</v>
      </c>
      <c r="S820" s="2" t="s">
        <v>325</v>
      </c>
      <c r="T820" s="2">
        <v>14500</v>
      </c>
      <c r="U820" s="2" t="s">
        <v>1005</v>
      </c>
    </row>
    <row r="821" spans="18:21" x14ac:dyDescent="0.25">
      <c r="R821" s="2" t="s">
        <v>1233</v>
      </c>
      <c r="S821" s="2" t="s">
        <v>326</v>
      </c>
      <c r="T821" s="2">
        <v>3450</v>
      </c>
      <c r="U821" s="2" t="s">
        <v>1005</v>
      </c>
    </row>
    <row r="822" spans="18:21" x14ac:dyDescent="0.25">
      <c r="R822" s="2" t="s">
        <v>1234</v>
      </c>
      <c r="S822" s="2" t="s">
        <v>327</v>
      </c>
      <c r="T822" s="2">
        <v>4500</v>
      </c>
      <c r="U822" s="2" t="s">
        <v>1005</v>
      </c>
    </row>
    <row r="823" spans="18:21" x14ac:dyDescent="0.25">
      <c r="R823" s="2" t="s">
        <v>1235</v>
      </c>
      <c r="S823" s="2" t="s">
        <v>328</v>
      </c>
      <c r="T823" s="2">
        <v>3500</v>
      </c>
      <c r="U823" s="2" t="s">
        <v>1005</v>
      </c>
    </row>
    <row r="824" spans="18:21" x14ac:dyDescent="0.25">
      <c r="R824" s="2" t="s">
        <v>1236</v>
      </c>
      <c r="S824" s="2" t="s">
        <v>329</v>
      </c>
      <c r="T824" s="2">
        <v>1919</v>
      </c>
      <c r="U824" s="2" t="s">
        <v>1005</v>
      </c>
    </row>
    <row r="825" spans="18:21" x14ac:dyDescent="0.25">
      <c r="R825" s="2" t="s">
        <v>1237</v>
      </c>
      <c r="S825" s="2" t="s">
        <v>330</v>
      </c>
      <c r="T825" s="2">
        <v>1709</v>
      </c>
      <c r="U825" s="2" t="s">
        <v>1005</v>
      </c>
    </row>
    <row r="826" spans="18:21" x14ac:dyDescent="0.25">
      <c r="R826" s="2" t="s">
        <v>1238</v>
      </c>
      <c r="S826" s="2" t="s">
        <v>331</v>
      </c>
      <c r="T826" s="2">
        <v>1100</v>
      </c>
      <c r="U826" s="2" t="s">
        <v>1005</v>
      </c>
    </row>
    <row r="827" spans="18:21" x14ac:dyDescent="0.25">
      <c r="R827" s="2" t="s">
        <v>1239</v>
      </c>
      <c r="S827" s="2" t="s">
        <v>332</v>
      </c>
      <c r="T827" s="2">
        <v>520</v>
      </c>
      <c r="U827" s="2" t="s">
        <v>1005</v>
      </c>
    </row>
    <row r="828" spans="18:21" x14ac:dyDescent="0.25">
      <c r="R828" s="2" t="s">
        <v>1240</v>
      </c>
      <c r="S828" s="2" t="s">
        <v>333</v>
      </c>
      <c r="T828" s="2">
        <v>330</v>
      </c>
      <c r="U828" s="2" t="s">
        <v>1005</v>
      </c>
    </row>
    <row r="829" spans="18:21" x14ac:dyDescent="0.25">
      <c r="R829" s="2" t="s">
        <v>1241</v>
      </c>
      <c r="S829" s="2" t="s">
        <v>1242</v>
      </c>
      <c r="T829" s="2">
        <v>400</v>
      </c>
      <c r="U829" s="2" t="s">
        <v>1005</v>
      </c>
    </row>
    <row r="830" spans="18:21" x14ac:dyDescent="0.25">
      <c r="R830" s="2" t="s">
        <v>1243</v>
      </c>
      <c r="S830" s="2" t="s">
        <v>335</v>
      </c>
      <c r="T830" s="2">
        <v>300</v>
      </c>
      <c r="U830" s="2" t="s">
        <v>1005</v>
      </c>
    </row>
    <row r="831" spans="18:21" x14ac:dyDescent="0.25">
      <c r="R831" s="2" t="s">
        <v>1244</v>
      </c>
      <c r="S831" s="2" t="s">
        <v>336</v>
      </c>
      <c r="T831" s="2">
        <v>410</v>
      </c>
      <c r="U831" s="2" t="s">
        <v>1005</v>
      </c>
    </row>
    <row r="832" spans="18:21" x14ac:dyDescent="0.25">
      <c r="R832" s="2" t="s">
        <v>1245</v>
      </c>
      <c r="S832" s="2" t="s">
        <v>337</v>
      </c>
      <c r="T832" s="2">
        <v>1000</v>
      </c>
      <c r="U832" s="2" t="s">
        <v>1005</v>
      </c>
    </row>
    <row r="833" spans="18:21" x14ac:dyDescent="0.25">
      <c r="R833" s="2" t="s">
        <v>1246</v>
      </c>
      <c r="S833" s="2" t="s">
        <v>338</v>
      </c>
      <c r="T833" s="2">
        <v>273</v>
      </c>
      <c r="U833" s="2" t="s">
        <v>1005</v>
      </c>
    </row>
    <row r="834" spans="18:21" x14ac:dyDescent="0.25">
      <c r="R834" s="2" t="s">
        <v>1247</v>
      </c>
      <c r="S834" s="2" t="s">
        <v>339</v>
      </c>
      <c r="T834" s="2">
        <v>249</v>
      </c>
      <c r="U834" s="2" t="s">
        <v>1005</v>
      </c>
    </row>
    <row r="835" spans="18:21" x14ac:dyDescent="0.25">
      <c r="R835" s="2" t="s">
        <v>1248</v>
      </c>
      <c r="S835" s="2" t="s">
        <v>340</v>
      </c>
      <c r="T835" s="2">
        <v>700</v>
      </c>
      <c r="U835" s="2" t="s">
        <v>1005</v>
      </c>
    </row>
    <row r="836" spans="18:21" x14ac:dyDescent="0.25">
      <c r="R836" s="2" t="s">
        <v>1249</v>
      </c>
      <c r="S836" s="2" t="s">
        <v>341</v>
      </c>
      <c r="T836" s="2">
        <v>2950</v>
      </c>
      <c r="U836" s="2" t="s">
        <v>1005</v>
      </c>
    </row>
    <row r="837" spans="18:21" x14ac:dyDescent="0.25">
      <c r="R837" s="2" t="s">
        <v>1250</v>
      </c>
      <c r="S837" s="2" t="s">
        <v>342</v>
      </c>
      <c r="T837" s="2">
        <v>1500</v>
      </c>
      <c r="U837" s="2" t="s">
        <v>1005</v>
      </c>
    </row>
    <row r="838" spans="18:21" x14ac:dyDescent="0.25">
      <c r="R838" s="2" t="s">
        <v>1251</v>
      </c>
      <c r="S838" s="2" t="s">
        <v>343</v>
      </c>
      <c r="T838" s="2">
        <v>650</v>
      </c>
      <c r="U838" s="2" t="s">
        <v>1005</v>
      </c>
    </row>
    <row r="839" spans="18:21" x14ac:dyDescent="0.25">
      <c r="R839" s="2" t="s">
        <v>1252</v>
      </c>
      <c r="S839" s="2" t="s">
        <v>344</v>
      </c>
      <c r="T839" s="2">
        <v>450</v>
      </c>
      <c r="U839" s="2" t="s">
        <v>1005</v>
      </c>
    </row>
    <row r="840" spans="18:21" x14ac:dyDescent="0.25">
      <c r="R840" s="2" t="s">
        <v>1253</v>
      </c>
      <c r="S840" s="2" t="s">
        <v>345</v>
      </c>
      <c r="T840" s="2">
        <v>150</v>
      </c>
      <c r="U840" s="2" t="s">
        <v>1005</v>
      </c>
    </row>
    <row r="841" spans="18:21" x14ac:dyDescent="0.25">
      <c r="R841" s="2" t="s">
        <v>1254</v>
      </c>
      <c r="S841" s="2" t="s">
        <v>346</v>
      </c>
      <c r="T841" s="2">
        <v>1000</v>
      </c>
      <c r="U841" s="2" t="s">
        <v>1005</v>
      </c>
    </row>
    <row r="842" spans="18:21" x14ac:dyDescent="0.25">
      <c r="R842" s="2" t="s">
        <v>1255</v>
      </c>
      <c r="S842" s="2" t="s">
        <v>347</v>
      </c>
      <c r="T842" s="2">
        <v>4000</v>
      </c>
      <c r="U842" s="2" t="s">
        <v>1005</v>
      </c>
    </row>
    <row r="843" spans="18:21" x14ac:dyDescent="0.25">
      <c r="R843" s="2" t="s">
        <v>1256</v>
      </c>
      <c r="S843" s="2" t="s">
        <v>348</v>
      </c>
      <c r="T843" s="2">
        <v>1100</v>
      </c>
      <c r="U843" s="2" t="s">
        <v>1005</v>
      </c>
    </row>
    <row r="844" spans="18:21" x14ac:dyDescent="0.25">
      <c r="R844" s="2" t="s">
        <v>1257</v>
      </c>
      <c r="S844" s="2" t="s">
        <v>349</v>
      </c>
      <c r="T844" s="2">
        <v>1100</v>
      </c>
      <c r="U844" s="2" t="s">
        <v>1005</v>
      </c>
    </row>
    <row r="845" spans="18:21" x14ac:dyDescent="0.25">
      <c r="R845" s="2" t="s">
        <v>1258</v>
      </c>
      <c r="S845" s="2" t="s">
        <v>350</v>
      </c>
      <c r="T845" s="2">
        <v>774</v>
      </c>
      <c r="U845" s="2" t="s">
        <v>1005</v>
      </c>
    </row>
    <row r="846" spans="18:21" x14ac:dyDescent="0.25">
      <c r="R846" s="2" t="s">
        <v>1259</v>
      </c>
      <c r="S846" s="2" t="s">
        <v>351</v>
      </c>
      <c r="T846" s="2">
        <v>2500</v>
      </c>
      <c r="U846" s="2" t="s">
        <v>1005</v>
      </c>
    </row>
    <row r="847" spans="18:21" x14ac:dyDescent="0.25">
      <c r="R847" s="2" t="s">
        <v>1260</v>
      </c>
      <c r="S847" s="2" t="s">
        <v>352</v>
      </c>
      <c r="T847" s="2">
        <v>600</v>
      </c>
      <c r="U847" s="2" t="s">
        <v>1005</v>
      </c>
    </row>
    <row r="848" spans="18:21" x14ac:dyDescent="0.25">
      <c r="R848" s="2" t="s">
        <v>1261</v>
      </c>
      <c r="S848" s="2" t="s">
        <v>353</v>
      </c>
      <c r="T848" s="2">
        <v>2600</v>
      </c>
      <c r="U848" s="2" t="s">
        <v>1005</v>
      </c>
    </row>
    <row r="849" spans="18:21" x14ac:dyDescent="0.25">
      <c r="R849" s="2" t="s">
        <v>1262</v>
      </c>
      <c r="S849" s="2" t="s">
        <v>354</v>
      </c>
      <c r="T849" s="2">
        <v>1160</v>
      </c>
      <c r="U849" s="2" t="s">
        <v>1005</v>
      </c>
    </row>
    <row r="850" spans="18:21" x14ac:dyDescent="0.25">
      <c r="R850" s="2" t="s">
        <v>1263</v>
      </c>
      <c r="S850" s="2" t="s">
        <v>355</v>
      </c>
      <c r="T850" s="2">
        <v>612</v>
      </c>
      <c r="U850" s="2" t="s">
        <v>1005</v>
      </c>
    </row>
    <row r="851" spans="18:21" x14ac:dyDescent="0.25">
      <c r="R851" s="2" t="s">
        <v>1264</v>
      </c>
      <c r="S851" s="2" t="s">
        <v>356</v>
      </c>
      <c r="T851" s="2">
        <v>1000</v>
      </c>
      <c r="U851" s="2" t="s">
        <v>1005</v>
      </c>
    </row>
    <row r="852" spans="18:21" x14ac:dyDescent="0.25">
      <c r="R852" s="2" t="s">
        <v>1265</v>
      </c>
      <c r="S852" s="2" t="s">
        <v>357</v>
      </c>
      <c r="T852" s="2">
        <v>520</v>
      </c>
      <c r="U852" s="2" t="s">
        <v>1005</v>
      </c>
    </row>
    <row r="853" spans="18:21" x14ac:dyDescent="0.25">
      <c r="R853" s="2" t="s">
        <v>1266</v>
      </c>
      <c r="S853" s="2" t="s">
        <v>358</v>
      </c>
      <c r="T853" s="2">
        <v>1000</v>
      </c>
      <c r="U853" s="2" t="s">
        <v>1005</v>
      </c>
    </row>
    <row r="854" spans="18:21" x14ac:dyDescent="0.25">
      <c r="R854" s="2" t="s">
        <v>1267</v>
      </c>
      <c r="S854" s="2" t="s">
        <v>359</v>
      </c>
      <c r="T854" s="2">
        <v>2300</v>
      </c>
      <c r="U854" s="2" t="s">
        <v>1005</v>
      </c>
    </row>
    <row r="855" spans="18:21" x14ac:dyDescent="0.25">
      <c r="R855" s="2" t="s">
        <v>1268</v>
      </c>
      <c r="S855" s="2" t="s">
        <v>360</v>
      </c>
      <c r="T855" s="2">
        <v>950</v>
      </c>
      <c r="U855" s="2" t="s">
        <v>1005</v>
      </c>
    </row>
    <row r="856" spans="18:21" x14ac:dyDescent="0.25">
      <c r="R856" s="2" t="s">
        <v>1269</v>
      </c>
      <c r="S856" s="2" t="s">
        <v>361</v>
      </c>
      <c r="T856" s="2">
        <v>3200</v>
      </c>
      <c r="U856" s="2" t="s">
        <v>1005</v>
      </c>
    </row>
    <row r="857" spans="18:21" x14ac:dyDescent="0.25">
      <c r="R857" s="2" t="s">
        <v>1270</v>
      </c>
      <c r="S857" s="2" t="s">
        <v>362</v>
      </c>
      <c r="T857" s="2">
        <v>2800</v>
      </c>
      <c r="U857" s="2" t="s">
        <v>1005</v>
      </c>
    </row>
    <row r="858" spans="18:21" x14ac:dyDescent="0.25">
      <c r="R858" s="2" t="s">
        <v>1271</v>
      </c>
      <c r="S858" s="2" t="s">
        <v>363</v>
      </c>
      <c r="T858" s="2">
        <v>550</v>
      </c>
      <c r="U858" s="2" t="s">
        <v>1005</v>
      </c>
    </row>
    <row r="859" spans="18:21" x14ac:dyDescent="0.25">
      <c r="R859" s="2" t="s">
        <v>1272</v>
      </c>
      <c r="S859" s="2" t="s">
        <v>364</v>
      </c>
      <c r="T859" s="2">
        <v>700</v>
      </c>
      <c r="U859" s="2" t="s">
        <v>1005</v>
      </c>
    </row>
    <row r="860" spans="18:21" x14ac:dyDescent="0.25">
      <c r="R860" s="2" t="s">
        <v>1273</v>
      </c>
      <c r="S860" s="2" t="s">
        <v>365</v>
      </c>
      <c r="T860" s="2">
        <v>1100</v>
      </c>
      <c r="U860" s="2" t="s">
        <v>1005</v>
      </c>
    </row>
    <row r="861" spans="18:21" x14ac:dyDescent="0.25">
      <c r="R861" s="2" t="s">
        <v>1274</v>
      </c>
      <c r="S861" s="2" t="s">
        <v>366</v>
      </c>
      <c r="T861" s="2">
        <v>1100</v>
      </c>
      <c r="U861" s="2" t="s">
        <v>1005</v>
      </c>
    </row>
    <row r="862" spans="18:21" x14ac:dyDescent="0.25">
      <c r="R862" s="2" t="s">
        <v>1275</v>
      </c>
      <c r="S862" s="2" t="s">
        <v>367</v>
      </c>
      <c r="T862" s="2">
        <v>770</v>
      </c>
      <c r="U862" s="2" t="s">
        <v>1005</v>
      </c>
    </row>
    <row r="863" spans="18:21" x14ac:dyDescent="0.25">
      <c r="R863" s="2" t="s">
        <v>1276</v>
      </c>
      <c r="S863" s="2" t="s">
        <v>368</v>
      </c>
      <c r="T863" s="2">
        <v>330</v>
      </c>
      <c r="U863" s="2" t="s">
        <v>1005</v>
      </c>
    </row>
    <row r="864" spans="18:21" x14ac:dyDescent="0.25">
      <c r="R864" s="2" t="s">
        <v>1277</v>
      </c>
      <c r="S864" s="2" t="s">
        <v>369</v>
      </c>
      <c r="T864" s="2">
        <v>806</v>
      </c>
      <c r="U864" s="2" t="s">
        <v>1005</v>
      </c>
    </row>
    <row r="865" spans="18:21" x14ac:dyDescent="0.25">
      <c r="R865" s="2" t="s">
        <v>1278</v>
      </c>
      <c r="S865" s="2" t="s">
        <v>370</v>
      </c>
      <c r="T865" s="2">
        <v>460</v>
      </c>
      <c r="U865" s="2" t="s">
        <v>1005</v>
      </c>
    </row>
    <row r="866" spans="18:21" x14ac:dyDescent="0.25">
      <c r="R866" s="2" t="s">
        <v>1279</v>
      </c>
      <c r="S866" s="2" t="s">
        <v>371</v>
      </c>
      <c r="T866" s="2">
        <v>650</v>
      </c>
      <c r="U866" s="2" t="s">
        <v>1005</v>
      </c>
    </row>
    <row r="867" spans="18:21" x14ac:dyDescent="0.25">
      <c r="R867" s="2" t="s">
        <v>1280</v>
      </c>
      <c r="S867" s="2" t="s">
        <v>372</v>
      </c>
      <c r="T867" s="2">
        <v>2200</v>
      </c>
      <c r="U867" s="2" t="s">
        <v>1005</v>
      </c>
    </row>
    <row r="868" spans="18:21" x14ac:dyDescent="0.25">
      <c r="R868" s="2" t="s">
        <v>1281</v>
      </c>
      <c r="S868" s="2" t="s">
        <v>373</v>
      </c>
      <c r="T868" s="2">
        <v>8000</v>
      </c>
      <c r="U868" s="2" t="s">
        <v>1005</v>
      </c>
    </row>
    <row r="869" spans="18:21" x14ac:dyDescent="0.25">
      <c r="R869" s="2" t="s">
        <v>1282</v>
      </c>
      <c r="S869" s="2" t="s">
        <v>374</v>
      </c>
      <c r="T869" s="2">
        <v>1500</v>
      </c>
      <c r="U869" s="2" t="s">
        <v>1005</v>
      </c>
    </row>
    <row r="870" spans="18:21" x14ac:dyDescent="0.25">
      <c r="R870" s="2" t="s">
        <v>1283</v>
      </c>
      <c r="S870" s="2" t="s">
        <v>375</v>
      </c>
      <c r="T870" s="2">
        <v>6800</v>
      </c>
      <c r="U870" s="2" t="s">
        <v>1005</v>
      </c>
    </row>
    <row r="871" spans="18:21" x14ac:dyDescent="0.25">
      <c r="R871" s="2" t="s">
        <v>1284</v>
      </c>
      <c r="S871" s="2" t="s">
        <v>376</v>
      </c>
      <c r="T871" s="2">
        <v>2800</v>
      </c>
      <c r="U871" s="2" t="s">
        <v>1005</v>
      </c>
    </row>
    <row r="872" spans="18:21" x14ac:dyDescent="0.25">
      <c r="R872" s="2" t="s">
        <v>1285</v>
      </c>
      <c r="S872" s="2" t="s">
        <v>377</v>
      </c>
      <c r="T872" s="2">
        <v>3100</v>
      </c>
      <c r="U872" s="2" t="s">
        <v>1005</v>
      </c>
    </row>
    <row r="873" spans="18:21" x14ac:dyDescent="0.25">
      <c r="R873" s="2" t="s">
        <v>1286</v>
      </c>
      <c r="S873" s="2" t="s">
        <v>378</v>
      </c>
      <c r="T873" s="2">
        <v>1780</v>
      </c>
      <c r="U873" s="2" t="s">
        <v>1005</v>
      </c>
    </row>
    <row r="874" spans="18:21" x14ac:dyDescent="0.25">
      <c r="R874" s="2" t="s">
        <v>1287</v>
      </c>
      <c r="S874" s="2" t="s">
        <v>379</v>
      </c>
      <c r="T874" s="2">
        <v>1780</v>
      </c>
      <c r="U874" s="2" t="s">
        <v>1005</v>
      </c>
    </row>
    <row r="875" spans="18:21" x14ac:dyDescent="0.25">
      <c r="R875" s="2" t="s">
        <v>1288</v>
      </c>
      <c r="S875" s="2" t="s">
        <v>380</v>
      </c>
      <c r="T875" s="2">
        <v>2600</v>
      </c>
      <c r="U875" s="2" t="s">
        <v>1005</v>
      </c>
    </row>
    <row r="876" spans="18:21" x14ac:dyDescent="0.25">
      <c r="R876" s="2" t="s">
        <v>1289</v>
      </c>
      <c r="S876" s="2" t="s">
        <v>381</v>
      </c>
      <c r="T876" s="2">
        <v>2650</v>
      </c>
      <c r="U876" s="2" t="s">
        <v>1005</v>
      </c>
    </row>
    <row r="877" spans="18:21" x14ac:dyDescent="0.25">
      <c r="R877" s="2" t="s">
        <v>1290</v>
      </c>
      <c r="S877" s="2" t="s">
        <v>382</v>
      </c>
      <c r="T877" s="2">
        <v>1100</v>
      </c>
      <c r="U877" s="2" t="s">
        <v>1005</v>
      </c>
    </row>
    <row r="878" spans="18:21" x14ac:dyDescent="0.25">
      <c r="R878" s="2" t="s">
        <v>1291</v>
      </c>
      <c r="S878" s="2" t="s">
        <v>383</v>
      </c>
      <c r="T878" s="2">
        <v>1150</v>
      </c>
      <c r="U878" s="2" t="s">
        <v>1005</v>
      </c>
    </row>
    <row r="879" spans="18:21" x14ac:dyDescent="0.25">
      <c r="R879" s="2" t="s">
        <v>1292</v>
      </c>
      <c r="S879" s="2" t="s">
        <v>384</v>
      </c>
      <c r="T879" s="2">
        <v>650</v>
      </c>
      <c r="U879" s="2" t="s">
        <v>1005</v>
      </c>
    </row>
    <row r="880" spans="18:21" x14ac:dyDescent="0.25">
      <c r="R880" s="2" t="s">
        <v>1293</v>
      </c>
      <c r="S880" s="2" t="s">
        <v>385</v>
      </c>
      <c r="T880" s="2">
        <v>650</v>
      </c>
      <c r="U880" s="2" t="s">
        <v>1005</v>
      </c>
    </row>
    <row r="881" spans="18:21" x14ac:dyDescent="0.25">
      <c r="R881" s="2" t="s">
        <v>1294</v>
      </c>
      <c r="S881" s="2" t="s">
        <v>386</v>
      </c>
      <c r="T881" s="2">
        <v>500</v>
      </c>
      <c r="U881" s="2" t="s">
        <v>1005</v>
      </c>
    </row>
    <row r="882" spans="18:21" x14ac:dyDescent="0.25">
      <c r="R882" s="2" t="s">
        <v>1295</v>
      </c>
      <c r="S882" s="2" t="s">
        <v>387</v>
      </c>
      <c r="T882" s="2">
        <v>650</v>
      </c>
      <c r="U882" s="2" t="s">
        <v>1005</v>
      </c>
    </row>
    <row r="883" spans="18:21" x14ac:dyDescent="0.25">
      <c r="R883" s="2" t="s">
        <v>1296</v>
      </c>
      <c r="S883" s="2" t="s">
        <v>388</v>
      </c>
      <c r="T883" s="2">
        <v>700</v>
      </c>
      <c r="U883" s="2" t="s">
        <v>1005</v>
      </c>
    </row>
    <row r="884" spans="18:21" x14ac:dyDescent="0.25">
      <c r="R884" s="2" t="s">
        <v>1297</v>
      </c>
      <c r="S884" s="2" t="s">
        <v>389</v>
      </c>
      <c r="T884" s="2">
        <v>1150</v>
      </c>
      <c r="U884" s="2" t="s">
        <v>1005</v>
      </c>
    </row>
    <row r="885" spans="18:21" x14ac:dyDescent="0.25">
      <c r="R885" s="2" t="s">
        <v>1298</v>
      </c>
      <c r="S885" s="2" t="s">
        <v>390</v>
      </c>
      <c r="T885" s="2">
        <v>950</v>
      </c>
      <c r="U885" s="2" t="s">
        <v>1005</v>
      </c>
    </row>
    <row r="886" spans="18:21" x14ac:dyDescent="0.25">
      <c r="R886" s="2" t="s">
        <v>1299</v>
      </c>
      <c r="S886" s="2" t="s">
        <v>391</v>
      </c>
      <c r="T886" s="2">
        <v>2300</v>
      </c>
      <c r="U886" s="2" t="s">
        <v>1005</v>
      </c>
    </row>
    <row r="887" spans="18:21" x14ac:dyDescent="0.25">
      <c r="R887" s="2" t="s">
        <v>1300</v>
      </c>
      <c r="S887" s="2" t="s">
        <v>392</v>
      </c>
      <c r="T887" s="2">
        <v>3350</v>
      </c>
      <c r="U887" s="2" t="s">
        <v>1005</v>
      </c>
    </row>
    <row r="888" spans="18:21" x14ac:dyDescent="0.25">
      <c r="R888" s="2" t="s">
        <v>1301</v>
      </c>
      <c r="S888" s="2" t="s">
        <v>393</v>
      </c>
      <c r="T888" s="2">
        <v>1450</v>
      </c>
      <c r="U888" s="2" t="s">
        <v>1005</v>
      </c>
    </row>
    <row r="889" spans="18:21" x14ac:dyDescent="0.25">
      <c r="R889" s="2" t="s">
        <v>1302</v>
      </c>
      <c r="S889" s="2" t="s">
        <v>394</v>
      </c>
      <c r="T889" s="2">
        <v>4950</v>
      </c>
      <c r="U889" s="2" t="s">
        <v>1005</v>
      </c>
    </row>
    <row r="890" spans="18:21" x14ac:dyDescent="0.25">
      <c r="R890" s="2" t="s">
        <v>1303</v>
      </c>
      <c r="S890" s="2" t="s">
        <v>395</v>
      </c>
      <c r="T890" s="2">
        <v>1820</v>
      </c>
      <c r="U890" s="2" t="s">
        <v>1005</v>
      </c>
    </row>
    <row r="891" spans="18:21" x14ac:dyDescent="0.25">
      <c r="R891" s="2" t="s">
        <v>1304</v>
      </c>
      <c r="S891" s="2" t="s">
        <v>396</v>
      </c>
      <c r="T891" s="2">
        <v>1000</v>
      </c>
      <c r="U891" s="2" t="s">
        <v>1005</v>
      </c>
    </row>
    <row r="892" spans="18:21" x14ac:dyDescent="0.25">
      <c r="R892" s="2" t="s">
        <v>1305</v>
      </c>
      <c r="S892" s="2" t="s">
        <v>397</v>
      </c>
      <c r="T892" s="2">
        <v>1500</v>
      </c>
      <c r="U892" s="2" t="s">
        <v>1005</v>
      </c>
    </row>
    <row r="893" spans="18:21" x14ac:dyDescent="0.25">
      <c r="R893" s="2" t="s">
        <v>1306</v>
      </c>
      <c r="S893" s="2" t="s">
        <v>398</v>
      </c>
      <c r="T893" s="2">
        <v>1200</v>
      </c>
      <c r="U893" s="2" t="s">
        <v>1005</v>
      </c>
    </row>
    <row r="894" spans="18:21" x14ac:dyDescent="0.25">
      <c r="R894" s="2" t="s">
        <v>1307</v>
      </c>
      <c r="S894" s="2" t="s">
        <v>399</v>
      </c>
      <c r="T894" s="2">
        <v>1300</v>
      </c>
      <c r="U894" s="2" t="s">
        <v>1005</v>
      </c>
    </row>
    <row r="895" spans="18:21" x14ac:dyDescent="0.25">
      <c r="R895" s="2" t="s">
        <v>1308</v>
      </c>
      <c r="S895" s="2" t="s">
        <v>400</v>
      </c>
      <c r="T895" s="2">
        <v>300</v>
      </c>
      <c r="U895" s="2" t="s">
        <v>1005</v>
      </c>
    </row>
    <row r="896" spans="18:21" x14ac:dyDescent="0.25">
      <c r="R896" s="2" t="s">
        <v>1309</v>
      </c>
      <c r="S896" s="2" t="s">
        <v>401</v>
      </c>
      <c r="T896" s="2">
        <v>2200</v>
      </c>
      <c r="U896" s="2" t="s">
        <v>1005</v>
      </c>
    </row>
    <row r="897" spans="18:21" x14ac:dyDescent="0.25">
      <c r="R897" s="2" t="s">
        <v>1310</v>
      </c>
      <c r="S897" s="2" t="s">
        <v>402</v>
      </c>
      <c r="T897" s="2">
        <v>1500</v>
      </c>
      <c r="U897" s="2" t="s">
        <v>1005</v>
      </c>
    </row>
    <row r="898" spans="18:21" x14ac:dyDescent="0.25">
      <c r="R898" s="2" t="s">
        <v>1311</v>
      </c>
      <c r="S898" s="2" t="s">
        <v>403</v>
      </c>
      <c r="T898" s="2">
        <v>750</v>
      </c>
      <c r="U898" s="2" t="s">
        <v>1005</v>
      </c>
    </row>
    <row r="899" spans="18:21" x14ac:dyDescent="0.25">
      <c r="R899" s="2" t="s">
        <v>1312</v>
      </c>
      <c r="S899" s="2" t="s">
        <v>404</v>
      </c>
      <c r="T899" s="2">
        <v>2200</v>
      </c>
      <c r="U899" s="2" t="s">
        <v>1005</v>
      </c>
    </row>
    <row r="900" spans="18:21" x14ac:dyDescent="0.25">
      <c r="R900" s="2" t="s">
        <v>1313</v>
      </c>
      <c r="S900" s="2" t="s">
        <v>1314</v>
      </c>
      <c r="T900" s="2">
        <v>550</v>
      </c>
      <c r="U900" s="2" t="s">
        <v>1005</v>
      </c>
    </row>
    <row r="901" spans="18:21" x14ac:dyDescent="0.25">
      <c r="R901" s="2" t="s">
        <v>1315</v>
      </c>
      <c r="S901" s="2" t="s">
        <v>1316</v>
      </c>
      <c r="T901" s="2">
        <v>305</v>
      </c>
      <c r="U901" s="2" t="s">
        <v>1005</v>
      </c>
    </row>
    <row r="902" spans="18:21" x14ac:dyDescent="0.25">
      <c r="R902" s="2" t="s">
        <v>1317</v>
      </c>
      <c r="S902" s="2" t="s">
        <v>407</v>
      </c>
      <c r="T902" s="2">
        <v>800</v>
      </c>
      <c r="U902" s="2" t="s">
        <v>1005</v>
      </c>
    </row>
    <row r="903" spans="18:21" x14ac:dyDescent="0.25">
      <c r="R903" s="2" t="s">
        <v>1318</v>
      </c>
      <c r="S903" s="2" t="s">
        <v>408</v>
      </c>
      <c r="T903" s="2">
        <v>1000</v>
      </c>
      <c r="U903" s="2" t="s">
        <v>1005</v>
      </c>
    </row>
    <row r="904" spans="18:21" x14ac:dyDescent="0.25">
      <c r="R904" s="2" t="s">
        <v>1319</v>
      </c>
      <c r="S904" s="2" t="s">
        <v>409</v>
      </c>
      <c r="T904" s="2">
        <v>800</v>
      </c>
      <c r="U904" s="2" t="s">
        <v>1005</v>
      </c>
    </row>
    <row r="905" spans="18:21" x14ac:dyDescent="0.25">
      <c r="R905" s="2" t="s">
        <v>1320</v>
      </c>
      <c r="S905" s="2" t="s">
        <v>410</v>
      </c>
      <c r="T905" s="2">
        <v>1500</v>
      </c>
      <c r="U905" s="2" t="s">
        <v>1005</v>
      </c>
    </row>
    <row r="906" spans="18:21" x14ac:dyDescent="0.25">
      <c r="R906" s="2" t="s">
        <v>1321</v>
      </c>
      <c r="S906" s="2" t="s">
        <v>1322</v>
      </c>
      <c r="T906" s="2">
        <v>3400</v>
      </c>
      <c r="U906" s="2" t="s">
        <v>1005</v>
      </c>
    </row>
    <row r="907" spans="18:21" x14ac:dyDescent="0.25">
      <c r="R907" s="2" t="s">
        <v>1323</v>
      </c>
      <c r="S907" s="2" t="s">
        <v>1324</v>
      </c>
      <c r="T907" s="2">
        <v>1330</v>
      </c>
      <c r="U907" s="2" t="s">
        <v>1005</v>
      </c>
    </row>
    <row r="908" spans="18:21" x14ac:dyDescent="0.25">
      <c r="R908" s="2" t="s">
        <v>1325</v>
      </c>
      <c r="S908" s="2" t="s">
        <v>1326</v>
      </c>
      <c r="T908" s="2">
        <v>3900</v>
      </c>
      <c r="U908" s="2" t="s">
        <v>1005</v>
      </c>
    </row>
    <row r="909" spans="18:21" x14ac:dyDescent="0.25">
      <c r="R909" s="2" t="s">
        <v>1327</v>
      </c>
      <c r="S909" s="2" t="s">
        <v>413</v>
      </c>
      <c r="T909" s="2">
        <v>2300</v>
      </c>
      <c r="U909" s="2" t="s">
        <v>1005</v>
      </c>
    </row>
    <row r="910" spans="18:21" x14ac:dyDescent="0.25">
      <c r="R910" s="2" t="s">
        <v>1328</v>
      </c>
      <c r="S910" s="2" t="s">
        <v>1329</v>
      </c>
      <c r="T910" s="2">
        <v>400</v>
      </c>
      <c r="U910" s="2" t="s">
        <v>1005</v>
      </c>
    </row>
    <row r="911" spans="18:21" x14ac:dyDescent="0.25">
      <c r="R911" s="2" t="s">
        <v>1330</v>
      </c>
      <c r="S911" s="2" t="s">
        <v>415</v>
      </c>
      <c r="T911" s="2">
        <v>1052</v>
      </c>
      <c r="U911" s="2" t="s">
        <v>1005</v>
      </c>
    </row>
    <row r="912" spans="18:21" x14ac:dyDescent="0.25">
      <c r="R912" s="2" t="s">
        <v>1331</v>
      </c>
      <c r="S912" s="2" t="s">
        <v>1332</v>
      </c>
      <c r="T912" s="2">
        <v>800</v>
      </c>
      <c r="U912" s="2" t="s">
        <v>1005</v>
      </c>
    </row>
    <row r="913" spans="18:21" x14ac:dyDescent="0.25">
      <c r="R913" s="2" t="s">
        <v>1333</v>
      </c>
      <c r="S913" s="2" t="s">
        <v>417</v>
      </c>
      <c r="T913" s="2">
        <v>2450</v>
      </c>
      <c r="U913" s="2" t="s">
        <v>1005</v>
      </c>
    </row>
    <row r="914" spans="18:21" x14ac:dyDescent="0.25">
      <c r="R914" s="2" t="s">
        <v>1334</v>
      </c>
      <c r="S914" s="2" t="s">
        <v>418</v>
      </c>
      <c r="T914" s="2">
        <v>1819</v>
      </c>
      <c r="U914" s="2" t="s">
        <v>1005</v>
      </c>
    </row>
    <row r="915" spans="18:21" x14ac:dyDescent="0.25">
      <c r="R915" s="2" t="s">
        <v>1335</v>
      </c>
      <c r="S915" s="2" t="s">
        <v>419</v>
      </c>
      <c r="T915" s="2">
        <v>2700</v>
      </c>
      <c r="U915" s="2" t="s">
        <v>1005</v>
      </c>
    </row>
    <row r="916" spans="18:21" x14ac:dyDescent="0.25">
      <c r="R916" s="2" t="s">
        <v>1336</v>
      </c>
      <c r="S916" s="2" t="s">
        <v>1337</v>
      </c>
      <c r="T916" s="2">
        <v>3300</v>
      </c>
      <c r="U916" s="2" t="s">
        <v>1005</v>
      </c>
    </row>
    <row r="917" spans="18:21" x14ac:dyDescent="0.25">
      <c r="R917" s="2" t="s">
        <v>1338</v>
      </c>
      <c r="S917" s="2" t="s">
        <v>421</v>
      </c>
      <c r="T917" s="2">
        <v>1650</v>
      </c>
      <c r="U917" s="2" t="s">
        <v>1005</v>
      </c>
    </row>
    <row r="918" spans="18:21" x14ac:dyDescent="0.25">
      <c r="R918" s="2" t="s">
        <v>1339</v>
      </c>
      <c r="S918" s="2" t="s">
        <v>422</v>
      </c>
      <c r="T918" s="2">
        <v>550</v>
      </c>
      <c r="U918" s="2" t="s">
        <v>1005</v>
      </c>
    </row>
    <row r="919" spans="18:21" x14ac:dyDescent="0.25">
      <c r="R919" s="2" t="s">
        <v>1340</v>
      </c>
      <c r="S919" s="2" t="s">
        <v>423</v>
      </c>
      <c r="T919" s="2">
        <v>2050</v>
      </c>
      <c r="U919" s="2" t="s">
        <v>1005</v>
      </c>
    </row>
    <row r="920" spans="18:21" x14ac:dyDescent="0.25">
      <c r="R920" s="2" t="s">
        <v>1341</v>
      </c>
      <c r="S920" s="2" t="s">
        <v>1342</v>
      </c>
      <c r="T920" s="2">
        <v>4700</v>
      </c>
      <c r="U920" s="2" t="s">
        <v>1005</v>
      </c>
    </row>
    <row r="921" spans="18:21" x14ac:dyDescent="0.25">
      <c r="R921" s="2" t="s">
        <v>1343</v>
      </c>
      <c r="S921" s="2" t="s">
        <v>424</v>
      </c>
      <c r="T921" s="2">
        <v>5350</v>
      </c>
      <c r="U921" s="2" t="s">
        <v>1005</v>
      </c>
    </row>
    <row r="922" spans="18:21" x14ac:dyDescent="0.25">
      <c r="R922" s="2" t="s">
        <v>1344</v>
      </c>
      <c r="S922" s="2" t="s">
        <v>425</v>
      </c>
      <c r="T922" s="2">
        <v>1257</v>
      </c>
      <c r="U922" s="2" t="s">
        <v>1005</v>
      </c>
    </row>
    <row r="923" spans="18:21" x14ac:dyDescent="0.25">
      <c r="R923" s="2" t="s">
        <v>1345</v>
      </c>
      <c r="S923" s="2" t="s">
        <v>426</v>
      </c>
      <c r="T923" s="2">
        <v>910</v>
      </c>
      <c r="U923" s="2" t="s">
        <v>1005</v>
      </c>
    </row>
    <row r="924" spans="18:21" x14ac:dyDescent="0.25">
      <c r="R924" s="2" t="s">
        <v>1346</v>
      </c>
      <c r="S924" s="2" t="s">
        <v>427</v>
      </c>
      <c r="T924" s="2">
        <v>1000</v>
      </c>
      <c r="U924" s="2" t="s">
        <v>1005</v>
      </c>
    </row>
    <row r="925" spans="18:21" x14ac:dyDescent="0.25">
      <c r="R925" s="2" t="s">
        <v>1347</v>
      </c>
      <c r="S925" s="2" t="s">
        <v>428</v>
      </c>
      <c r="T925" s="2">
        <v>1326</v>
      </c>
      <c r="U925" s="2" t="s">
        <v>1005</v>
      </c>
    </row>
    <row r="926" spans="18:21" x14ac:dyDescent="0.25">
      <c r="R926" s="2" t="s">
        <v>1348</v>
      </c>
      <c r="S926" s="2" t="s">
        <v>429</v>
      </c>
      <c r="T926" s="2">
        <v>460</v>
      </c>
      <c r="U926" s="2" t="s">
        <v>1005</v>
      </c>
    </row>
    <row r="927" spans="18:21" x14ac:dyDescent="0.25">
      <c r="R927" s="2" t="s">
        <v>1349</v>
      </c>
      <c r="S927" s="2" t="s">
        <v>430</v>
      </c>
      <c r="T927" s="2">
        <v>720</v>
      </c>
      <c r="U927" s="2" t="s">
        <v>1005</v>
      </c>
    </row>
    <row r="928" spans="18:21" x14ac:dyDescent="0.25">
      <c r="R928" s="2" t="s">
        <v>1350</v>
      </c>
      <c r="S928" s="2" t="s">
        <v>431</v>
      </c>
      <c r="T928" s="2">
        <v>1200</v>
      </c>
      <c r="U928" s="2" t="s">
        <v>1005</v>
      </c>
    </row>
    <row r="929" spans="18:21" x14ac:dyDescent="0.25">
      <c r="R929" s="2" t="s">
        <v>1351</v>
      </c>
      <c r="S929" s="2" t="s">
        <v>432</v>
      </c>
      <c r="T929" s="2">
        <v>1000</v>
      </c>
      <c r="U929" s="2" t="s">
        <v>1005</v>
      </c>
    </row>
    <row r="930" spans="18:21" x14ac:dyDescent="0.25">
      <c r="R930" s="2" t="s">
        <v>1352</v>
      </c>
      <c r="S930" s="2" t="s">
        <v>433</v>
      </c>
      <c r="T930" s="2">
        <v>705</v>
      </c>
      <c r="U930" s="2" t="s">
        <v>1005</v>
      </c>
    </row>
    <row r="931" spans="18:21" x14ac:dyDescent="0.25">
      <c r="R931" s="2" t="s">
        <v>1353</v>
      </c>
      <c r="S931" s="2" t="s">
        <v>434</v>
      </c>
      <c r="T931" s="2">
        <v>863</v>
      </c>
      <c r="U931" s="2" t="s">
        <v>1005</v>
      </c>
    </row>
    <row r="932" spans="18:21" x14ac:dyDescent="0.25">
      <c r="R932" s="2" t="s">
        <v>1354</v>
      </c>
      <c r="S932" s="2" t="s">
        <v>435</v>
      </c>
      <c r="T932" s="2">
        <v>500</v>
      </c>
      <c r="U932" s="2" t="s">
        <v>1005</v>
      </c>
    </row>
    <row r="933" spans="18:21" x14ac:dyDescent="0.25">
      <c r="R933" s="2" t="s">
        <v>1355</v>
      </c>
      <c r="S933" s="2" t="s">
        <v>436</v>
      </c>
      <c r="T933" s="2">
        <v>300</v>
      </c>
      <c r="U933" s="2" t="s">
        <v>1005</v>
      </c>
    </row>
    <row r="934" spans="18:21" x14ac:dyDescent="0.25">
      <c r="R934" s="2" t="s">
        <v>1356</v>
      </c>
      <c r="S934" s="2" t="s">
        <v>437</v>
      </c>
      <c r="T934" s="2">
        <v>900</v>
      </c>
      <c r="U934" s="2" t="s">
        <v>1005</v>
      </c>
    </row>
    <row r="935" spans="18:21" x14ac:dyDescent="0.25">
      <c r="R935" s="2" t="s">
        <v>1357</v>
      </c>
      <c r="S935" s="2" t="s">
        <v>438</v>
      </c>
      <c r="T935" s="2">
        <v>803</v>
      </c>
      <c r="U935" s="2" t="s">
        <v>1005</v>
      </c>
    </row>
    <row r="936" spans="18:21" x14ac:dyDescent="0.25">
      <c r="R936" s="2" t="s">
        <v>1358</v>
      </c>
      <c r="S936" s="2" t="s">
        <v>439</v>
      </c>
      <c r="T936" s="2">
        <v>500</v>
      </c>
      <c r="U936" s="2" t="s">
        <v>1005</v>
      </c>
    </row>
    <row r="937" spans="18:21" x14ac:dyDescent="0.25">
      <c r="R937" s="2" t="s">
        <v>1359</v>
      </c>
      <c r="S937" s="2" t="s">
        <v>1360</v>
      </c>
      <c r="T937" s="2">
        <v>3030</v>
      </c>
      <c r="U937" s="2" t="s">
        <v>1005</v>
      </c>
    </row>
    <row r="938" spans="18:21" x14ac:dyDescent="0.25">
      <c r="R938" s="2" t="s">
        <v>1361</v>
      </c>
      <c r="S938" s="2" t="s">
        <v>441</v>
      </c>
      <c r="T938" s="2">
        <v>9000</v>
      </c>
      <c r="U938" s="2" t="s">
        <v>1005</v>
      </c>
    </row>
    <row r="939" spans="18:21" x14ac:dyDescent="0.25">
      <c r="R939" s="2" t="s">
        <v>1362</v>
      </c>
      <c r="S939" s="2" t="s">
        <v>442</v>
      </c>
      <c r="T939" s="2">
        <v>500</v>
      </c>
      <c r="U939" s="2" t="s">
        <v>1005</v>
      </c>
    </row>
    <row r="940" spans="18:21" x14ac:dyDescent="0.25">
      <c r="R940" s="2" t="s">
        <v>1363</v>
      </c>
      <c r="S940" s="2" t="s">
        <v>443</v>
      </c>
      <c r="T940" s="2">
        <v>1700</v>
      </c>
      <c r="U940" s="2" t="s">
        <v>1005</v>
      </c>
    </row>
    <row r="941" spans="18:21" x14ac:dyDescent="0.25">
      <c r="R941" s="2" t="s">
        <v>1364</v>
      </c>
      <c r="S941" s="2" t="s">
        <v>444</v>
      </c>
      <c r="T941" s="2">
        <v>950</v>
      </c>
      <c r="U941" s="2" t="s">
        <v>1005</v>
      </c>
    </row>
    <row r="942" spans="18:21" x14ac:dyDescent="0.25">
      <c r="R942" s="2" t="s">
        <v>1365</v>
      </c>
      <c r="S942" s="2" t="s">
        <v>445</v>
      </c>
      <c r="T942" s="2">
        <v>7000</v>
      </c>
      <c r="U942" s="2" t="s">
        <v>1005</v>
      </c>
    </row>
    <row r="943" spans="18:21" x14ac:dyDescent="0.25">
      <c r="R943" s="2" t="s">
        <v>1366</v>
      </c>
      <c r="S943" s="2" t="s">
        <v>446</v>
      </c>
      <c r="T943" s="2">
        <v>10000</v>
      </c>
      <c r="U943" s="2" t="s">
        <v>1005</v>
      </c>
    </row>
    <row r="944" spans="18:21" x14ac:dyDescent="0.25">
      <c r="R944" s="2" t="s">
        <v>1367</v>
      </c>
      <c r="S944" s="2" t="s">
        <v>447</v>
      </c>
      <c r="T944" s="2">
        <v>470</v>
      </c>
      <c r="U944" s="2" t="s">
        <v>1005</v>
      </c>
    </row>
    <row r="945" spans="18:21" x14ac:dyDescent="0.25">
      <c r="R945" s="2" t="s">
        <v>1368</v>
      </c>
      <c r="S945" s="2" t="s">
        <v>448</v>
      </c>
      <c r="T945" s="2">
        <v>400</v>
      </c>
      <c r="U945" s="2" t="s">
        <v>1005</v>
      </c>
    </row>
    <row r="946" spans="18:21" x14ac:dyDescent="0.25">
      <c r="R946" s="2" t="s">
        <v>1369</v>
      </c>
      <c r="S946" s="2" t="s">
        <v>449</v>
      </c>
      <c r="T946" s="2">
        <v>600</v>
      </c>
      <c r="U946" s="2" t="s">
        <v>1005</v>
      </c>
    </row>
    <row r="947" spans="18:21" x14ac:dyDescent="0.25">
      <c r="R947" s="2" t="s">
        <v>1370</v>
      </c>
      <c r="S947" s="2" t="s">
        <v>450</v>
      </c>
      <c r="T947" s="2">
        <v>850</v>
      </c>
      <c r="U947" s="2" t="s">
        <v>1005</v>
      </c>
    </row>
    <row r="948" spans="18:21" x14ac:dyDescent="0.25">
      <c r="R948" s="2" t="s">
        <v>1371</v>
      </c>
      <c r="S948" s="2" t="s">
        <v>451</v>
      </c>
      <c r="T948" s="2">
        <v>665</v>
      </c>
      <c r="U948" s="2" t="s">
        <v>1005</v>
      </c>
    </row>
    <row r="949" spans="18:21" x14ac:dyDescent="0.25">
      <c r="R949" s="2" t="s">
        <v>1372</v>
      </c>
      <c r="S949" s="2" t="s">
        <v>452</v>
      </c>
      <c r="T949" s="2">
        <v>570</v>
      </c>
      <c r="U949" s="2" t="s">
        <v>1005</v>
      </c>
    </row>
    <row r="950" spans="18:21" x14ac:dyDescent="0.25">
      <c r="R950" s="2" t="s">
        <v>1373</v>
      </c>
      <c r="S950" s="2" t="s">
        <v>453</v>
      </c>
      <c r="T950" s="2">
        <v>1000</v>
      </c>
      <c r="U950" s="2" t="s">
        <v>1005</v>
      </c>
    </row>
    <row r="951" spans="18:21" x14ac:dyDescent="0.25">
      <c r="R951" s="2" t="s">
        <v>1374</v>
      </c>
      <c r="S951" s="2" t="s">
        <v>454</v>
      </c>
      <c r="T951" s="2">
        <v>665</v>
      </c>
      <c r="U951" s="2" t="s">
        <v>1005</v>
      </c>
    </row>
    <row r="952" spans="18:21" x14ac:dyDescent="0.25">
      <c r="R952" s="2" t="s">
        <v>1375</v>
      </c>
      <c r="S952" s="2" t="s">
        <v>455</v>
      </c>
      <c r="T952" s="2">
        <v>327</v>
      </c>
      <c r="U952" s="2" t="s">
        <v>1005</v>
      </c>
    </row>
    <row r="953" spans="18:21" x14ac:dyDescent="0.25">
      <c r="R953" s="2" t="s">
        <v>1376</v>
      </c>
      <c r="S953" s="2" t="s">
        <v>456</v>
      </c>
      <c r="T953" s="2">
        <v>640</v>
      </c>
      <c r="U953" s="2" t="s">
        <v>1005</v>
      </c>
    </row>
    <row r="954" spans="18:21" x14ac:dyDescent="0.25">
      <c r="R954" s="2" t="s">
        <v>1377</v>
      </c>
      <c r="S954" s="2" t="s">
        <v>457</v>
      </c>
      <c r="T954" s="2">
        <v>1100</v>
      </c>
      <c r="U954" s="2" t="s">
        <v>1005</v>
      </c>
    </row>
    <row r="955" spans="18:21" x14ac:dyDescent="0.25">
      <c r="R955" s="2" t="s">
        <v>1378</v>
      </c>
      <c r="S955" s="2" t="s">
        <v>458</v>
      </c>
      <c r="T955" s="2">
        <v>1850</v>
      </c>
      <c r="U955" s="2" t="s">
        <v>1005</v>
      </c>
    </row>
    <row r="956" spans="18:21" x14ac:dyDescent="0.25">
      <c r="R956" s="2" t="s">
        <v>1379</v>
      </c>
      <c r="S956" s="2" t="s">
        <v>459</v>
      </c>
      <c r="T956" s="2">
        <v>3700</v>
      </c>
      <c r="U956" s="2" t="s">
        <v>1005</v>
      </c>
    </row>
    <row r="957" spans="18:21" x14ac:dyDescent="0.25">
      <c r="R957" s="2" t="s">
        <v>1380</v>
      </c>
      <c r="S957" s="2" t="s">
        <v>460</v>
      </c>
      <c r="T957" s="2">
        <v>2700</v>
      </c>
      <c r="U957" s="2" t="s">
        <v>1005</v>
      </c>
    </row>
    <row r="958" spans="18:21" x14ac:dyDescent="0.25">
      <c r="R958" s="2" t="s">
        <v>1381</v>
      </c>
      <c r="S958" s="2" t="s">
        <v>461</v>
      </c>
      <c r="T958" s="2">
        <v>5400</v>
      </c>
      <c r="U958" s="2" t="s">
        <v>1005</v>
      </c>
    </row>
    <row r="959" spans="18:21" x14ac:dyDescent="0.25">
      <c r="R959" s="2" t="s">
        <v>1382</v>
      </c>
      <c r="S959" s="2" t="s">
        <v>462</v>
      </c>
      <c r="T959" s="2">
        <v>4500</v>
      </c>
      <c r="U959" s="2" t="s">
        <v>1005</v>
      </c>
    </row>
    <row r="960" spans="18:21" x14ac:dyDescent="0.25">
      <c r="R960" s="2" t="s">
        <v>1383</v>
      </c>
      <c r="S960" s="2" t="s">
        <v>1384</v>
      </c>
      <c r="T960" s="2">
        <v>9000</v>
      </c>
      <c r="U960" s="2" t="s">
        <v>1005</v>
      </c>
    </row>
    <row r="961" spans="18:21" x14ac:dyDescent="0.25">
      <c r="R961" s="28" t="s">
        <v>1385</v>
      </c>
      <c r="S961" s="2" t="s">
        <v>464</v>
      </c>
      <c r="T961" s="2">
        <v>65</v>
      </c>
      <c r="U961" s="2" t="s">
        <v>1005</v>
      </c>
    </row>
    <row r="962" spans="18:21" x14ac:dyDescent="0.25">
      <c r="R962" s="28" t="s">
        <v>1386</v>
      </c>
      <c r="S962" s="2" t="s">
        <v>465</v>
      </c>
      <c r="T962" s="2">
        <v>50</v>
      </c>
      <c r="U962" s="2" t="s">
        <v>1005</v>
      </c>
    </row>
    <row r="963" spans="18:21" x14ac:dyDescent="0.25">
      <c r="R963" s="28" t="s">
        <v>1387</v>
      </c>
      <c r="S963" s="2" t="s">
        <v>466</v>
      </c>
      <c r="T963" s="2">
        <v>50</v>
      </c>
      <c r="U963" s="2" t="s">
        <v>1005</v>
      </c>
    </row>
    <row r="964" spans="18:21" x14ac:dyDescent="0.25">
      <c r="R964" s="28" t="s">
        <v>1388</v>
      </c>
      <c r="S964" s="2" t="s">
        <v>467</v>
      </c>
      <c r="T964" s="2">
        <v>54</v>
      </c>
      <c r="U964" s="2" t="s">
        <v>1005</v>
      </c>
    </row>
    <row r="965" spans="18:21" x14ac:dyDescent="0.25">
      <c r="R965" s="28" t="s">
        <v>1389</v>
      </c>
      <c r="S965" s="2" t="s">
        <v>468</v>
      </c>
      <c r="T965" s="2">
        <v>100</v>
      </c>
      <c r="U965" s="2" t="s">
        <v>1005</v>
      </c>
    </row>
    <row r="966" spans="18:21" x14ac:dyDescent="0.25">
      <c r="R966" s="28" t="s">
        <v>1390</v>
      </c>
      <c r="S966" s="2" t="s">
        <v>1391</v>
      </c>
      <c r="T966" s="2">
        <v>40</v>
      </c>
      <c r="U966" s="2" t="s">
        <v>1005</v>
      </c>
    </row>
    <row r="967" spans="18:21" x14ac:dyDescent="0.25">
      <c r="R967" s="28" t="s">
        <v>1392</v>
      </c>
      <c r="S967" s="2" t="s">
        <v>1393</v>
      </c>
      <c r="T967" s="2">
        <v>40</v>
      </c>
      <c r="U967" s="2" t="s">
        <v>1005</v>
      </c>
    </row>
    <row r="968" spans="18:21" x14ac:dyDescent="0.25">
      <c r="R968" s="28" t="s">
        <v>1394</v>
      </c>
      <c r="S968" s="2" t="s">
        <v>471</v>
      </c>
      <c r="T968" s="2">
        <v>60</v>
      </c>
      <c r="U968" s="2" t="s">
        <v>1005</v>
      </c>
    </row>
    <row r="969" spans="18:21" x14ac:dyDescent="0.25">
      <c r="R969" s="2" t="s">
        <v>1395</v>
      </c>
      <c r="S969" s="2" t="s">
        <v>472</v>
      </c>
      <c r="T969" s="2">
        <v>400</v>
      </c>
      <c r="U969" s="2" t="s">
        <v>1005</v>
      </c>
    </row>
    <row r="970" spans="18:21" x14ac:dyDescent="0.25">
      <c r="R970" s="2" t="s">
        <v>1396</v>
      </c>
      <c r="S970" s="2" t="s">
        <v>1397</v>
      </c>
      <c r="T970" s="2">
        <v>482</v>
      </c>
      <c r="U970" s="2" t="s">
        <v>1005</v>
      </c>
    </row>
    <row r="971" spans="18:21" x14ac:dyDescent="0.25">
      <c r="R971" s="2" t="s">
        <v>1398</v>
      </c>
      <c r="S971" s="2" t="s">
        <v>1399</v>
      </c>
      <c r="T971" s="2">
        <v>330</v>
      </c>
      <c r="U971" s="2" t="s">
        <v>1005</v>
      </c>
    </row>
    <row r="972" spans="18:21" x14ac:dyDescent="0.25">
      <c r="R972" s="2" t="s">
        <v>1400</v>
      </c>
      <c r="S972" s="2" t="s">
        <v>1401</v>
      </c>
      <c r="T972" s="2">
        <v>482</v>
      </c>
      <c r="U972" s="2" t="s">
        <v>1005</v>
      </c>
    </row>
    <row r="973" spans="18:21" x14ac:dyDescent="0.25">
      <c r="R973" s="2" t="s">
        <v>1402</v>
      </c>
      <c r="S973" s="2" t="s">
        <v>476</v>
      </c>
      <c r="T973" s="2">
        <v>330</v>
      </c>
      <c r="U973" s="2" t="s">
        <v>1005</v>
      </c>
    </row>
    <row r="974" spans="18:21" x14ac:dyDescent="0.25">
      <c r="R974" s="2" t="s">
        <v>1403</v>
      </c>
      <c r="S974" s="2" t="s">
        <v>477</v>
      </c>
      <c r="T974" s="2">
        <v>285</v>
      </c>
      <c r="U974" s="2" t="s">
        <v>1005</v>
      </c>
    </row>
    <row r="975" spans="18:21" x14ac:dyDescent="0.25">
      <c r="R975" s="2" t="s">
        <v>1404</v>
      </c>
      <c r="S975" s="2" t="s">
        <v>478</v>
      </c>
      <c r="T975" s="2">
        <v>120</v>
      </c>
      <c r="U975" s="2" t="s">
        <v>1005</v>
      </c>
    </row>
    <row r="976" spans="18:21" x14ac:dyDescent="0.25">
      <c r="R976" s="8" t="s">
        <v>1405</v>
      </c>
      <c r="S976" s="8" t="s">
        <v>765</v>
      </c>
      <c r="T976" s="8">
        <v>144</v>
      </c>
      <c r="U976" t="s">
        <v>1006</v>
      </c>
    </row>
    <row r="977" spans="18:21" x14ac:dyDescent="0.25">
      <c r="R977" s="8" t="s">
        <v>1406</v>
      </c>
      <c r="S977" s="8" t="s">
        <v>766</v>
      </c>
      <c r="T977" s="8">
        <v>100</v>
      </c>
      <c r="U977" t="s">
        <v>1006</v>
      </c>
    </row>
    <row r="978" spans="18:21" x14ac:dyDescent="0.25">
      <c r="R978" s="8" t="s">
        <v>1407</v>
      </c>
      <c r="S978" s="8" t="s">
        <v>767</v>
      </c>
      <c r="T978" s="8">
        <v>426</v>
      </c>
      <c r="U978" t="s">
        <v>1006</v>
      </c>
    </row>
    <row r="979" spans="18:21" x14ac:dyDescent="0.25">
      <c r="R979" s="8" t="s">
        <v>1408</v>
      </c>
      <c r="S979" s="8" t="s">
        <v>768</v>
      </c>
      <c r="T979" s="8">
        <v>155</v>
      </c>
      <c r="U979" t="s">
        <v>1006</v>
      </c>
    </row>
    <row r="980" spans="18:21" x14ac:dyDescent="0.25">
      <c r="R980" s="8" t="s">
        <v>1409</v>
      </c>
      <c r="S980" s="8" t="s">
        <v>773</v>
      </c>
      <c r="T980" s="8">
        <v>144</v>
      </c>
      <c r="U980" t="s">
        <v>1007</v>
      </c>
    </row>
    <row r="981" spans="18:21" x14ac:dyDescent="0.25">
      <c r="R981" s="8" t="s">
        <v>1410</v>
      </c>
      <c r="S981" s="8" t="s">
        <v>774</v>
      </c>
      <c r="T981" s="8">
        <v>130</v>
      </c>
      <c r="U981" t="s">
        <v>1007</v>
      </c>
    </row>
    <row r="982" spans="18:21" x14ac:dyDescent="0.25">
      <c r="R982" s="8" t="s">
        <v>1411</v>
      </c>
      <c r="S982" s="8" t="s">
        <v>775</v>
      </c>
      <c r="T982" s="8">
        <v>93</v>
      </c>
      <c r="U982" t="s">
        <v>1007</v>
      </c>
    </row>
    <row r="983" spans="18:21" x14ac:dyDescent="0.25">
      <c r="R983" s="8" t="s">
        <v>1412</v>
      </c>
      <c r="S983" s="8" t="s">
        <v>776</v>
      </c>
      <c r="T983" s="8">
        <v>182</v>
      </c>
      <c r="U983" t="s">
        <v>1007</v>
      </c>
    </row>
    <row r="984" spans="18:21" x14ac:dyDescent="0.25">
      <c r="R984" s="8" t="s">
        <v>1413</v>
      </c>
      <c r="S984" s="8" t="s">
        <v>777</v>
      </c>
      <c r="T984" s="8">
        <v>50</v>
      </c>
      <c r="U984" t="s">
        <v>1007</v>
      </c>
    </row>
    <row r="985" spans="18:21" x14ac:dyDescent="0.25">
      <c r="R985" s="8" t="s">
        <v>1414</v>
      </c>
      <c r="S985" s="8" t="s">
        <v>1415</v>
      </c>
      <c r="T985" s="8">
        <v>150</v>
      </c>
      <c r="U985" t="s">
        <v>1007</v>
      </c>
    </row>
    <row r="986" spans="18:21" x14ac:dyDescent="0.25">
      <c r="R986" s="8" t="s">
        <v>1416</v>
      </c>
      <c r="S986" s="8" t="s">
        <v>779</v>
      </c>
      <c r="T986" s="8">
        <v>130</v>
      </c>
      <c r="U986" t="s">
        <v>1007</v>
      </c>
    </row>
    <row r="987" spans="18:21" x14ac:dyDescent="0.25">
      <c r="R987" s="8" t="s">
        <v>1417</v>
      </c>
      <c r="S987" s="8" t="s">
        <v>780</v>
      </c>
      <c r="T987" s="8">
        <v>250</v>
      </c>
      <c r="U987" t="s">
        <v>1007</v>
      </c>
    </row>
    <row r="988" spans="18:21" x14ac:dyDescent="0.25">
      <c r="R988" s="8" t="s">
        <v>1418</v>
      </c>
      <c r="S988" s="8" t="s">
        <v>781</v>
      </c>
      <c r="T988" s="8">
        <v>45</v>
      </c>
      <c r="U988" t="s">
        <v>1007</v>
      </c>
    </row>
    <row r="989" spans="18:21" x14ac:dyDescent="0.25">
      <c r="R989" s="8" t="s">
        <v>1419</v>
      </c>
      <c r="S989" s="8" t="s">
        <v>782</v>
      </c>
      <c r="T989" s="8">
        <v>160</v>
      </c>
      <c r="U989" t="s">
        <v>1007</v>
      </c>
    </row>
    <row r="990" spans="18:21" x14ac:dyDescent="0.25">
      <c r="R990" s="8" t="s">
        <v>1420</v>
      </c>
      <c r="S990" s="8" t="s">
        <v>783</v>
      </c>
      <c r="T990" s="8">
        <v>91</v>
      </c>
      <c r="U990" t="s">
        <v>1007</v>
      </c>
    </row>
    <row r="991" spans="18:21" x14ac:dyDescent="0.25">
      <c r="R991" s="8" t="s">
        <v>1421</v>
      </c>
      <c r="S991" s="8" t="s">
        <v>1422</v>
      </c>
      <c r="T991" s="8">
        <v>266</v>
      </c>
      <c r="U991" t="s">
        <v>1007</v>
      </c>
    </row>
    <row r="992" spans="18:21" x14ac:dyDescent="0.25">
      <c r="R992" s="8" t="s">
        <v>1423</v>
      </c>
      <c r="S992" s="8" t="s">
        <v>785</v>
      </c>
      <c r="T992" s="8">
        <v>154</v>
      </c>
      <c r="U992" t="s">
        <v>1007</v>
      </c>
    </row>
    <row r="993" spans="18:21" x14ac:dyDescent="0.25">
      <c r="R993" s="8" t="s">
        <v>1424</v>
      </c>
      <c r="S993" s="8" t="s">
        <v>786</v>
      </c>
      <c r="T993" s="8">
        <v>210</v>
      </c>
      <c r="U993" t="s">
        <v>1007</v>
      </c>
    </row>
    <row r="994" spans="18:21" x14ac:dyDescent="0.25">
      <c r="R994" s="8" t="s">
        <v>1425</v>
      </c>
      <c r="S994" s="8" t="s">
        <v>787</v>
      </c>
      <c r="T994" s="8">
        <v>150</v>
      </c>
      <c r="U994" t="s">
        <v>1007</v>
      </c>
    </row>
    <row r="995" spans="18:21" x14ac:dyDescent="0.25">
      <c r="R995" s="8" t="s">
        <v>1426</v>
      </c>
      <c r="S995" s="8" t="s">
        <v>788</v>
      </c>
      <c r="T995" s="8">
        <v>32</v>
      </c>
      <c r="U995" t="s">
        <v>1007</v>
      </c>
    </row>
    <row r="996" spans="18:21" x14ac:dyDescent="0.25">
      <c r="R996" s="8" t="s">
        <v>1427</v>
      </c>
      <c r="S996" s="8" t="s">
        <v>789</v>
      </c>
      <c r="T996" s="8">
        <v>26</v>
      </c>
      <c r="U996" t="s">
        <v>1007</v>
      </c>
    </row>
    <row r="997" spans="18:21" x14ac:dyDescent="0.25">
      <c r="R997" s="8" t="s">
        <v>1428</v>
      </c>
      <c r="S997" s="8" t="s">
        <v>790</v>
      </c>
      <c r="T997" s="8">
        <v>250</v>
      </c>
      <c r="U997" t="s">
        <v>1007</v>
      </c>
    </row>
    <row r="998" spans="18:21" x14ac:dyDescent="0.25">
      <c r="R998" s="8" t="s">
        <v>1429</v>
      </c>
      <c r="S998" s="8" t="s">
        <v>791</v>
      </c>
      <c r="T998" s="8">
        <v>380</v>
      </c>
      <c r="U998" t="s">
        <v>1007</v>
      </c>
    </row>
    <row r="999" spans="18:21" x14ac:dyDescent="0.25">
      <c r="R999" s="8" t="s">
        <v>1430</v>
      </c>
      <c r="S999" s="8" t="s">
        <v>792</v>
      </c>
      <c r="T999" s="8">
        <v>390</v>
      </c>
      <c r="U999" t="s">
        <v>1007</v>
      </c>
    </row>
    <row r="1000" spans="18:21" x14ac:dyDescent="0.25">
      <c r="R1000" s="8" t="s">
        <v>1431</v>
      </c>
      <c r="S1000" s="8" t="s">
        <v>793</v>
      </c>
      <c r="T1000" s="8">
        <v>150</v>
      </c>
      <c r="U1000" t="s">
        <v>1007</v>
      </c>
    </row>
    <row r="1001" spans="18:21" x14ac:dyDescent="0.25">
      <c r="R1001" s="8" t="s">
        <v>1432</v>
      </c>
      <c r="S1001" s="8" t="s">
        <v>794</v>
      </c>
      <c r="T1001" s="8">
        <v>193</v>
      </c>
      <c r="U1001" t="s">
        <v>1007</v>
      </c>
    </row>
    <row r="1002" spans="18:21" x14ac:dyDescent="0.25">
      <c r="R1002" s="8" t="s">
        <v>1433</v>
      </c>
      <c r="S1002" s="8" t="s">
        <v>795</v>
      </c>
      <c r="T1002" s="8">
        <v>256</v>
      </c>
      <c r="U1002" t="s">
        <v>1007</v>
      </c>
    </row>
    <row r="1003" spans="18:21" x14ac:dyDescent="0.25">
      <c r="R1003" s="8" t="s">
        <v>1434</v>
      </c>
      <c r="S1003" s="8" t="s">
        <v>796</v>
      </c>
      <c r="T1003" s="8">
        <v>144</v>
      </c>
      <c r="U1003" t="s">
        <v>1007</v>
      </c>
    </row>
    <row r="1004" spans="18:21" x14ac:dyDescent="0.25">
      <c r="R1004" s="8" t="s">
        <v>1435</v>
      </c>
      <c r="S1004" s="8" t="s">
        <v>797</v>
      </c>
      <c r="T1004" s="8">
        <v>58</v>
      </c>
      <c r="U1004" t="s">
        <v>1007</v>
      </c>
    </row>
    <row r="1005" spans="18:21" x14ac:dyDescent="0.25">
      <c r="R1005" s="8" t="s">
        <v>1436</v>
      </c>
      <c r="S1005" s="8" t="s">
        <v>798</v>
      </c>
      <c r="T1005" s="8">
        <v>90</v>
      </c>
      <c r="U1005" t="s">
        <v>1007</v>
      </c>
    </row>
    <row r="1006" spans="18:21" x14ac:dyDescent="0.25">
      <c r="R1006" s="8" t="s">
        <v>1437</v>
      </c>
      <c r="S1006" s="8" t="s">
        <v>799</v>
      </c>
      <c r="T1006" s="8">
        <v>250</v>
      </c>
      <c r="U1006" t="s">
        <v>1007</v>
      </c>
    </row>
    <row r="1007" spans="18:21" x14ac:dyDescent="0.25">
      <c r="R1007" s="8" t="s">
        <v>1438</v>
      </c>
      <c r="S1007" s="8" t="s">
        <v>800</v>
      </c>
      <c r="T1007" s="8">
        <v>25</v>
      </c>
      <c r="U1007" t="s">
        <v>1007</v>
      </c>
    </row>
    <row r="1008" spans="18:21" x14ac:dyDescent="0.25">
      <c r="R1008" s="8" t="s">
        <v>1439</v>
      </c>
      <c r="S1008" s="8" t="s">
        <v>801</v>
      </c>
      <c r="T1008" s="8">
        <v>100</v>
      </c>
      <c r="U1008" t="s">
        <v>1007</v>
      </c>
    </row>
    <row r="1009" spans="18:21" x14ac:dyDescent="0.25">
      <c r="R1009" s="8" t="s">
        <v>1440</v>
      </c>
      <c r="S1009" s="8" t="s">
        <v>802</v>
      </c>
      <c r="T1009" s="8">
        <v>24</v>
      </c>
      <c r="U1009" t="s">
        <v>1007</v>
      </c>
    </row>
    <row r="1010" spans="18:21" x14ac:dyDescent="0.25">
      <c r="R1010" s="8" t="s">
        <v>1441</v>
      </c>
      <c r="S1010" s="8" t="s">
        <v>803</v>
      </c>
      <c r="T1010" s="8">
        <v>50</v>
      </c>
      <c r="U1010" t="s">
        <v>1007</v>
      </c>
    </row>
    <row r="1011" spans="18:21" x14ac:dyDescent="0.25">
      <c r="R1011" s="8" t="s">
        <v>1442</v>
      </c>
      <c r="S1011" s="8" t="s">
        <v>804</v>
      </c>
      <c r="T1011" s="8">
        <v>50</v>
      </c>
      <c r="U1011" t="s">
        <v>1007</v>
      </c>
    </row>
    <row r="1012" spans="18:21" x14ac:dyDescent="0.25">
      <c r="R1012" s="8" t="s">
        <v>1443</v>
      </c>
      <c r="S1012" s="8" t="s">
        <v>805</v>
      </c>
      <c r="T1012" s="8">
        <v>12</v>
      </c>
      <c r="U1012" t="s">
        <v>1007</v>
      </c>
    </row>
    <row r="1013" spans="18:21" x14ac:dyDescent="0.25">
      <c r="R1013" s="8" t="s">
        <v>1444</v>
      </c>
      <c r="S1013" s="8" t="s">
        <v>806</v>
      </c>
      <c r="T1013" s="8">
        <v>120</v>
      </c>
      <c r="U1013" t="s">
        <v>1007</v>
      </c>
    </row>
    <row r="1014" spans="18:21" x14ac:dyDescent="0.25">
      <c r="R1014" s="8" t="s">
        <v>1445</v>
      </c>
      <c r="S1014" s="8" t="s">
        <v>807</v>
      </c>
      <c r="T1014" s="8">
        <v>70</v>
      </c>
      <c r="U1014" t="s">
        <v>1007</v>
      </c>
    </row>
    <row r="1015" spans="18:21" x14ac:dyDescent="0.25">
      <c r="R1015" s="8" t="s">
        <v>1446</v>
      </c>
      <c r="S1015" s="8" t="s">
        <v>808</v>
      </c>
      <c r="T1015" s="8">
        <v>2000</v>
      </c>
      <c r="U1015" t="s">
        <v>1007</v>
      </c>
    </row>
    <row r="1016" spans="18:21" x14ac:dyDescent="0.25">
      <c r="R1016" s="8" t="s">
        <v>1447</v>
      </c>
      <c r="S1016" s="8" t="s">
        <v>1448</v>
      </c>
      <c r="T1016" s="8">
        <v>350</v>
      </c>
      <c r="U1016" t="s">
        <v>1007</v>
      </c>
    </row>
    <row r="1017" spans="18:21" x14ac:dyDescent="0.25">
      <c r="R1017" s="8" t="s">
        <v>1449</v>
      </c>
      <c r="S1017" s="8" t="s">
        <v>1861</v>
      </c>
      <c r="T1017" s="8">
        <v>22</v>
      </c>
      <c r="U1017" t="s">
        <v>1007</v>
      </c>
    </row>
    <row r="1018" spans="18:21" x14ac:dyDescent="0.25">
      <c r="R1018" s="8" t="s">
        <v>1451</v>
      </c>
      <c r="S1018" s="8" t="s">
        <v>811</v>
      </c>
      <c r="T1018" s="8">
        <v>150</v>
      </c>
      <c r="U1018" t="s">
        <v>1007</v>
      </c>
    </row>
    <row r="1019" spans="18:21" x14ac:dyDescent="0.25">
      <c r="R1019" s="8" t="s">
        <v>1452</v>
      </c>
      <c r="S1019" s="8" t="s">
        <v>812</v>
      </c>
      <c r="T1019" s="8">
        <v>90</v>
      </c>
      <c r="U1019" t="s">
        <v>1007</v>
      </c>
    </row>
    <row r="1020" spans="18:21" x14ac:dyDescent="0.25">
      <c r="R1020" s="8" t="s">
        <v>1453</v>
      </c>
      <c r="S1020" s="8" t="s">
        <v>813</v>
      </c>
      <c r="T1020" s="8">
        <v>90</v>
      </c>
      <c r="U1020" t="s">
        <v>1007</v>
      </c>
    </row>
    <row r="1021" spans="18:21" x14ac:dyDescent="0.25">
      <c r="R1021" s="8" t="s">
        <v>1454</v>
      </c>
      <c r="S1021" s="8" t="s">
        <v>814</v>
      </c>
      <c r="T1021" s="8">
        <v>90</v>
      </c>
      <c r="U1021" t="s">
        <v>1007</v>
      </c>
    </row>
    <row r="1022" spans="18:21" x14ac:dyDescent="0.25">
      <c r="R1022" s="18"/>
      <c r="S1022" s="18"/>
      <c r="T1022" s="18"/>
      <c r="U1022" s="18"/>
    </row>
    <row r="1023" spans="18:21" x14ac:dyDescent="0.25">
      <c r="R1023" s="18"/>
      <c r="S1023" s="18"/>
      <c r="T1023" s="18"/>
      <c r="U1023" s="18"/>
    </row>
    <row r="1024" spans="18:21" x14ac:dyDescent="0.25">
      <c r="R1024" s="18"/>
      <c r="S1024" s="18"/>
      <c r="T1024" s="18"/>
      <c r="U1024" s="18"/>
    </row>
  </sheetData>
  <autoFilter ref="A1:AC1" xr:uid="{00000000-0009-0000-0000-000005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15</vt:i4>
      </vt:variant>
    </vt:vector>
  </HeadingPairs>
  <TitlesOfParts>
    <vt:vector size="21" baseType="lpstr">
      <vt:lpstr>0</vt:lpstr>
      <vt:lpstr>01</vt:lpstr>
      <vt:lpstr>02</vt:lpstr>
      <vt:lpstr>03</vt:lpstr>
      <vt:lpstr>04</vt:lpstr>
      <vt:lpstr>номенклатури</vt:lpstr>
      <vt:lpstr>banki</vt:lpstr>
      <vt:lpstr>DATA</vt:lpstr>
      <vt:lpstr>deinosti</vt:lpstr>
      <vt:lpstr>dogovori</vt:lpstr>
      <vt:lpstr>EIK</vt:lpstr>
      <vt:lpstr>NHIF</vt:lpstr>
      <vt:lpstr>nivo</vt:lpstr>
      <vt:lpstr>OP</vt:lpstr>
      <vt:lpstr>'0'!Print_Area</vt:lpstr>
      <vt:lpstr>'01'!Print_Area</vt:lpstr>
      <vt:lpstr>'03'!Print_Area</vt:lpstr>
      <vt:lpstr>'04'!Print_Area</vt:lpstr>
      <vt:lpstr>'03'!Print_Titles</vt:lpstr>
      <vt:lpstr>specialnosti</vt:lpstr>
      <vt:lpstr>zvena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Lyubomira Shklifova</dc:creator>
  <cp:lastModifiedBy>Георги Лаловски</cp:lastModifiedBy>
  <cp:lastPrinted>2021-03-22T09:53:41Z</cp:lastPrinted>
  <dcterms:created xsi:type="dcterms:W3CDTF">2017-12-20T12:16:11Z</dcterms:created>
  <dcterms:modified xsi:type="dcterms:W3CDTF">2024-03-14T22:11:59Z</dcterms:modified>
</cp:coreProperties>
</file>