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Desktop\Milena_Matorova\Site\ЕЕОФ - държавни, общински, ежемесечен отчет\"/>
    </mc:Choice>
  </mc:AlternateContent>
  <workbookProtection workbookAlgorithmName="SHA-512" workbookHashValue="v9R1H+Cw2UkmJ6XrBrRa+6tScnDiboQSPVRj7Kbe0rsM+RnXblfyGO/fpdhFfbc2l4g/Te0qIIgRjG7Pa5NX1Q==" workbookSaltValue="9UPppNSxR71yDn7/4dPROQ==" workbookSpinCount="100000" lockStructure="1"/>
  <bookViews>
    <workbookView xWindow="0" yWindow="0" windowWidth="28800" windowHeight="10380"/>
  </bookViews>
  <sheets>
    <sheet name="Месечен отчет за персонала" sheetId="1" r:id="rId1"/>
    <sheet name="номенклатури" sheetId="2" state="hidden" r:id="rId2"/>
  </sheets>
  <definedNames>
    <definedName name="_xlnm._FilterDatabase" localSheetId="1" hidden="1">номенклатури!$A$1:$K$1</definedName>
    <definedName name="_xlnm.Print_Area" localSheetId="0">'Месечен отчет за персонала'!$A$1:$V$39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C2" i="1"/>
  <c r="I8" i="1"/>
  <c r="U11" i="1"/>
  <c r="T11" i="1"/>
  <c r="L39" i="1"/>
  <c r="L38" i="1"/>
  <c r="L37" i="1"/>
  <c r="L36" i="1"/>
  <c r="L35" i="1"/>
  <c r="L33" i="1" s="1"/>
  <c r="L34" i="1"/>
  <c r="J33" i="1"/>
  <c r="V13" i="1"/>
  <c r="B35" i="1"/>
  <c r="A35" i="1"/>
  <c r="B39" i="1"/>
  <c r="A39" i="1"/>
  <c r="B38" i="1"/>
  <c r="A38" i="1"/>
  <c r="B37" i="1"/>
  <c r="A37" i="1"/>
  <c r="B36" i="1"/>
  <c r="A36" i="1"/>
  <c r="B34" i="1"/>
  <c r="A34" i="1"/>
  <c r="B33" i="1"/>
  <c r="A33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J10" i="1"/>
  <c r="I10" i="1"/>
  <c r="H10" i="1"/>
  <c r="I9" i="1"/>
  <c r="J9" i="1"/>
  <c r="H9" i="1"/>
  <c r="S10" i="1"/>
  <c r="R10" i="1"/>
  <c r="Q10" i="1"/>
  <c r="P10" i="1"/>
  <c r="O10" i="1"/>
  <c r="N10" i="1"/>
  <c r="M10" i="1"/>
  <c r="L10" i="1"/>
  <c r="K10" i="1"/>
  <c r="S9" i="1"/>
  <c r="R9" i="1"/>
  <c r="Q9" i="1"/>
  <c r="P9" i="1"/>
  <c r="O9" i="1"/>
  <c r="N9" i="1"/>
  <c r="M9" i="1"/>
  <c r="L9" i="1"/>
  <c r="K9" i="1"/>
  <c r="G10" i="1"/>
  <c r="G9" i="1"/>
  <c r="T9" i="1" s="1"/>
  <c r="V23" i="1"/>
  <c r="V22" i="1"/>
  <c r="V21" i="1"/>
  <c r="V20" i="1"/>
  <c r="V19" i="1"/>
  <c r="V18" i="1"/>
  <c r="V17" i="1"/>
  <c r="V16" i="1"/>
  <c r="V15" i="1"/>
  <c r="V14" i="1"/>
  <c r="V12" i="1"/>
  <c r="V11" i="1"/>
  <c r="U23" i="1"/>
  <c r="U22" i="1"/>
  <c r="U21" i="1"/>
  <c r="U20" i="1"/>
  <c r="U19" i="1"/>
  <c r="U18" i="1"/>
  <c r="U17" i="1"/>
  <c r="U16" i="1"/>
  <c r="U15" i="1"/>
  <c r="U14" i="1"/>
  <c r="U13" i="1"/>
  <c r="U12" i="1"/>
  <c r="T23" i="1"/>
  <c r="T22" i="1"/>
  <c r="T21" i="1"/>
  <c r="T20" i="1"/>
  <c r="T19" i="1"/>
  <c r="T18" i="1"/>
  <c r="T17" i="1"/>
  <c r="T16" i="1"/>
  <c r="T15" i="1"/>
  <c r="T14" i="1"/>
  <c r="T13" i="1"/>
  <c r="T12" i="1"/>
  <c r="S8" i="1"/>
  <c r="R8" i="1"/>
  <c r="Q8" i="1"/>
  <c r="P8" i="1"/>
  <c r="O8" i="1"/>
  <c r="N8" i="1"/>
  <c r="M8" i="1"/>
  <c r="L8" i="1"/>
  <c r="K8" i="1"/>
  <c r="J8" i="1"/>
  <c r="H8" i="1"/>
  <c r="G8" i="1"/>
  <c r="T10" i="1" l="1"/>
  <c r="T8" i="1"/>
  <c r="V10" i="1"/>
  <c r="U10" i="1"/>
  <c r="U8" i="1"/>
  <c r="U9" i="1"/>
  <c r="V9" i="1"/>
  <c r="H33" i="1" l="1"/>
  <c r="I33" i="1"/>
  <c r="K30" i="1"/>
  <c r="K29" i="1"/>
  <c r="K28" i="1"/>
  <c r="K27" i="1"/>
  <c r="J30" i="1"/>
  <c r="J29" i="1"/>
  <c r="J28" i="1"/>
  <c r="J27" i="1"/>
  <c r="H26" i="1"/>
  <c r="G7" i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l="1"/>
  <c r="A26" i="1" l="1"/>
  <c r="B30" i="1" l="1"/>
  <c r="B29" i="1"/>
  <c r="B28" i="1"/>
  <c r="B27" i="1"/>
  <c r="B26" i="1"/>
  <c r="A30" i="1"/>
  <c r="A29" i="1"/>
  <c r="A28" i="1"/>
  <c r="A27" i="1"/>
  <c r="I26" i="1" l="1"/>
  <c r="K26" i="1" s="1"/>
  <c r="G33" i="1" l="1"/>
  <c r="G26" i="1"/>
  <c r="J26" i="1" s="1"/>
  <c r="A8" i="1"/>
  <c r="B8" i="1"/>
  <c r="V8" i="1" l="1"/>
</calcChain>
</file>

<file path=xl/sharedStrings.xml><?xml version="1.0" encoding="utf-8"?>
<sst xmlns="http://schemas.openxmlformats.org/spreadsheetml/2006/main" count="714" uniqueCount="474">
  <si>
    <t>020101</t>
  </si>
  <si>
    <t>020102</t>
  </si>
  <si>
    <t>020103</t>
  </si>
  <si>
    <t xml:space="preserve">Средномесечно възнаграждение </t>
  </si>
  <si>
    <t>130345786</t>
  </si>
  <si>
    <t>000662769</t>
  </si>
  <si>
    <t>831605845</t>
  </si>
  <si>
    <t>831605813</t>
  </si>
  <si>
    <t>114532352</t>
  </si>
  <si>
    <t>000715054</t>
  </si>
  <si>
    <t>103562052</t>
  </si>
  <si>
    <t>115576405</t>
  </si>
  <si>
    <t>121663601</t>
  </si>
  <si>
    <t>000662790</t>
  </si>
  <si>
    <t>000664332</t>
  </si>
  <si>
    <t>000689150</t>
  </si>
  <si>
    <t>000662776</t>
  </si>
  <si>
    <t>200105779</t>
  </si>
  <si>
    <t>130344823</t>
  </si>
  <si>
    <t>102659833</t>
  </si>
  <si>
    <t>000214050</t>
  </si>
  <si>
    <t>817073726</t>
  </si>
  <si>
    <t>106519070</t>
  </si>
  <si>
    <t>113513064</t>
  </si>
  <si>
    <t>000289081</t>
  </si>
  <si>
    <t>112059210</t>
  </si>
  <si>
    <t>000770111</t>
  </si>
  <si>
    <t>124517480</t>
  </si>
  <si>
    <t>101510103</t>
  </si>
  <si>
    <t>119527829</t>
  </si>
  <si>
    <t>000192383</t>
  </si>
  <si>
    <t>000770246</t>
  </si>
  <si>
    <t>000770257</t>
  </si>
  <si>
    <t>000770225</t>
  </si>
  <si>
    <t>101505152</t>
  </si>
  <si>
    <t>102274111</t>
  </si>
  <si>
    <t>000090019</t>
  </si>
  <si>
    <t>104510514</t>
  </si>
  <si>
    <t>105515902</t>
  </si>
  <si>
    <t>106518890</t>
  </si>
  <si>
    <t>107507217</t>
  </si>
  <si>
    <t>124141302</t>
  </si>
  <si>
    <t>108501669</t>
  </si>
  <si>
    <t>109080582</t>
  </si>
  <si>
    <t>110503990</t>
  </si>
  <si>
    <t>111047073</t>
  </si>
  <si>
    <t>130072241</t>
  </si>
  <si>
    <t>115532049</t>
  </si>
  <si>
    <t>116503980</t>
  </si>
  <si>
    <t>117505556</t>
  </si>
  <si>
    <t>118501906</t>
  </si>
  <si>
    <t>119502733</t>
  </si>
  <si>
    <t>120503871</t>
  </si>
  <si>
    <t>130367715</t>
  </si>
  <si>
    <t>123535874</t>
  </si>
  <si>
    <t>125501290</t>
  </si>
  <si>
    <t>126529015</t>
  </si>
  <si>
    <t>127521092</t>
  </si>
  <si>
    <t>128501598</t>
  </si>
  <si>
    <t>101533917</t>
  </si>
  <si>
    <t>101533931</t>
  </si>
  <si>
    <t>000022025</t>
  </si>
  <si>
    <t>000022044</t>
  </si>
  <si>
    <t>101522447</t>
  </si>
  <si>
    <t>102613775</t>
  </si>
  <si>
    <t>000053088</t>
  </si>
  <si>
    <t>000053202</t>
  </si>
  <si>
    <t>102663909</t>
  </si>
  <si>
    <t>102612100</t>
  </si>
  <si>
    <t>102618523</t>
  </si>
  <si>
    <t>000090065</t>
  </si>
  <si>
    <t>000090147</t>
  </si>
  <si>
    <t>000090033</t>
  </si>
  <si>
    <t>000130104</t>
  </si>
  <si>
    <t>104512579</t>
  </si>
  <si>
    <t>104508837</t>
  </si>
  <si>
    <t>104509202</t>
  </si>
  <si>
    <t>105515375</t>
  </si>
  <si>
    <t>106513498</t>
  </si>
  <si>
    <t>000190083</t>
  </si>
  <si>
    <t>000190119</t>
  </si>
  <si>
    <t>106510388</t>
  </si>
  <si>
    <t>106512909</t>
  </si>
  <si>
    <t>107507982</t>
  </si>
  <si>
    <t>107505537</t>
  </si>
  <si>
    <t>124504885</t>
  </si>
  <si>
    <t>124142404</t>
  </si>
  <si>
    <t>000851111</t>
  </si>
  <si>
    <t>108508788</t>
  </si>
  <si>
    <t>108508560</t>
  </si>
  <si>
    <t>108507348</t>
  </si>
  <si>
    <t>109501412</t>
  </si>
  <si>
    <t>110504291</t>
  </si>
  <si>
    <t>110502867</t>
  </si>
  <si>
    <t>110502461</t>
  </si>
  <si>
    <t>111511773</t>
  </si>
  <si>
    <t>130128163</t>
  </si>
  <si>
    <t>000349201</t>
  </si>
  <si>
    <t>114542439</t>
  </si>
  <si>
    <t>000412255</t>
  </si>
  <si>
    <t>000410031</t>
  </si>
  <si>
    <t>000410049</t>
  </si>
  <si>
    <t>000410056</t>
  </si>
  <si>
    <t>106510662</t>
  </si>
  <si>
    <t>115532654</t>
  </si>
  <si>
    <t>115518099</t>
  </si>
  <si>
    <t>115517517</t>
  </si>
  <si>
    <t>000463386</t>
  </si>
  <si>
    <t>115516059</t>
  </si>
  <si>
    <t>115532871</t>
  </si>
  <si>
    <t>115584804</t>
  </si>
  <si>
    <t>116504387</t>
  </si>
  <si>
    <t>000504032</t>
  </si>
  <si>
    <t>117500566</t>
  </si>
  <si>
    <t>117525838</t>
  </si>
  <si>
    <t>117526194</t>
  </si>
  <si>
    <t>118502097</t>
  </si>
  <si>
    <t>118506069</t>
  </si>
  <si>
    <t>119502651</t>
  </si>
  <si>
    <t>200591288</t>
  </si>
  <si>
    <t>120504642</t>
  </si>
  <si>
    <t>120505630</t>
  </si>
  <si>
    <t>000614404</t>
  </si>
  <si>
    <t>000689015</t>
  </si>
  <si>
    <t>000689022</t>
  </si>
  <si>
    <t>000689047</t>
  </si>
  <si>
    <t>000689061</t>
  </si>
  <si>
    <t>000693654</t>
  </si>
  <si>
    <t>121696971</t>
  </si>
  <si>
    <t>000770022</t>
  </si>
  <si>
    <t>000770047</t>
  </si>
  <si>
    <t>000770054</t>
  </si>
  <si>
    <t>000770061</t>
  </si>
  <si>
    <t>000770264</t>
  </si>
  <si>
    <t>000770086</t>
  </si>
  <si>
    <t>000770093</t>
  </si>
  <si>
    <t>202503899</t>
  </si>
  <si>
    <t>200695116</t>
  </si>
  <si>
    <t>123540775</t>
  </si>
  <si>
    <t>000812172</t>
  </si>
  <si>
    <t>000812208</t>
  </si>
  <si>
    <t>123535867</t>
  </si>
  <si>
    <t>125550070</t>
  </si>
  <si>
    <t>000874028</t>
  </si>
  <si>
    <t>126531685</t>
  </si>
  <si>
    <t>126618510</t>
  </si>
  <si>
    <t>126532456</t>
  </si>
  <si>
    <t>000967532</t>
  </si>
  <si>
    <t>126529734</t>
  </si>
  <si>
    <t>000900131</t>
  </si>
  <si>
    <t>000900163</t>
  </si>
  <si>
    <t>127513804</t>
  </si>
  <si>
    <t>128501819</t>
  </si>
  <si>
    <t>000053191</t>
  </si>
  <si>
    <t>000091879</t>
  </si>
  <si>
    <t>000090154</t>
  </si>
  <si>
    <t>104524994</t>
  </si>
  <si>
    <t>104527481</t>
  </si>
  <si>
    <t>000190101</t>
  </si>
  <si>
    <t>000190090</t>
  </si>
  <si>
    <t>113514110</t>
  </si>
  <si>
    <t>115531627</t>
  </si>
  <si>
    <t>000463361</t>
  </si>
  <si>
    <t>000463379</t>
  </si>
  <si>
    <t>115532832</t>
  </si>
  <si>
    <t>117527022</t>
  </si>
  <si>
    <t>КОЦ РУСЕ ЕООД</t>
  </si>
  <si>
    <t>130485795</t>
  </si>
  <si>
    <t>000900156</t>
  </si>
  <si>
    <t>127521758</t>
  </si>
  <si>
    <t>000689086</t>
  </si>
  <si>
    <t>000770129</t>
  </si>
  <si>
    <t>ЕИК</t>
  </si>
  <si>
    <t>лекари специализанти</t>
  </si>
  <si>
    <t>санитари и болногледачи</t>
  </si>
  <si>
    <t>специалисти по здравни грижи</t>
  </si>
  <si>
    <t>020100</t>
  </si>
  <si>
    <t>030100</t>
  </si>
  <si>
    <t>за месец</t>
  </si>
  <si>
    <t>Наименование на лечебното заведение</t>
  </si>
  <si>
    <t>лекари</t>
  </si>
  <si>
    <t xml:space="preserve">други </t>
  </si>
  <si>
    <t>000693711</t>
  </si>
  <si>
    <t>МЕСЕЧЕН ОТЧЕТ ЗА НАЕТИТЕ ЛИЦА, РАЗХОДИ ПЕРСОНАЛ И СРЕДНОМЕСЕЧНИ ВЪЗНАГРАЖДЕНИЯ ПО КАТЕГОРИИ НАЕТИ ЛИЦА</t>
  </si>
  <si>
    <t>Общо:</t>
  </si>
  <si>
    <t>Отработени часове през месеца</t>
  </si>
  <si>
    <t xml:space="preserve">Разходи за обезщетения по чл. 200 до чл. 225 и чл. 331 от КТ </t>
  </si>
  <si>
    <t>Брой физически лица</t>
  </si>
  <si>
    <t>Общо начислени разходи за възнаграждения и обезщетения</t>
  </si>
  <si>
    <t>Разходи за платени отпуски и болнични за сметка на работодателя</t>
  </si>
  <si>
    <t>Средна месечна брутна работна заплата</t>
  </si>
  <si>
    <t>Средномесечна основна работна заплата, определена с договорите</t>
  </si>
  <si>
    <t>Средномесечни ДТВ с постоянен характер, определени с договорите</t>
  </si>
  <si>
    <t>Разходи за ДМС</t>
  </si>
  <si>
    <t>Разходи за ДТВ с постоянен характер</t>
  </si>
  <si>
    <t xml:space="preserve">Разходи за основни заплати </t>
  </si>
  <si>
    <t>Средномесечен брой наети лица, преизчислен към пълна заетост</t>
  </si>
  <si>
    <t>СБАЛАГ "Майчин дом" ЕАД</t>
  </si>
  <si>
    <t>СБАЛИПБ "Проф. Иван Киров" ЕАД</t>
  </si>
  <si>
    <t>УМБАЛ "Св. Георги" -  Пловдив ЕАД</t>
  </si>
  <si>
    <t>УМБАЛ "Георги Странски" -  Плевен ЕАД</t>
  </si>
  <si>
    <t>УМБАЛ "Св.Марина" -  Варна ЕАД</t>
  </si>
  <si>
    <t>СБАЛХЗ ЕАД</t>
  </si>
  <si>
    <t>СБР - БМБ Бургас ЕАД</t>
  </si>
  <si>
    <t>МБАЛ Благоевград АД</t>
  </si>
  <si>
    <t>УМБАЛ Бургас АД</t>
  </si>
  <si>
    <t>УМБАЛ "Св. Анна"- Варна АД</t>
  </si>
  <si>
    <t>МОБАЛ "Д-р Стефан Черкезов" АД, Велико Търново</t>
  </si>
  <si>
    <t xml:space="preserve">МБАЛ "Св. Петка" АД, Видин </t>
  </si>
  <si>
    <t xml:space="preserve">МБАЛ "Христо Ботев" АД, Враца </t>
  </si>
  <si>
    <t xml:space="preserve">МБАЛ "Д-р Тота Венкова" АД, Габрово </t>
  </si>
  <si>
    <t xml:space="preserve">МБАЛ "Д-р Ат. Дафовски" АД, Кърджали </t>
  </si>
  <si>
    <t xml:space="preserve">МБАЛ "Д-р Никола Василев" АД Кюстендил </t>
  </si>
  <si>
    <t xml:space="preserve">МБАЛ "Проф. Д-р П.Стоянов" АД, Ловеч </t>
  </si>
  <si>
    <t xml:space="preserve">МБАЛ "Д-р Ст.Илиев" АД, Монтана </t>
  </si>
  <si>
    <t>МБАЛ Пазарджик  АД</t>
  </si>
  <si>
    <t xml:space="preserve">МБАЛ "Рахила Ангелова" АД, Перник </t>
  </si>
  <si>
    <t>УМБАЛ Пловдив АД</t>
  </si>
  <si>
    <t xml:space="preserve">МБАЛ "Св. Ив. Рилски" АД, Разград </t>
  </si>
  <si>
    <t>УМБАЛ "Канев" АД, Русе</t>
  </si>
  <si>
    <t>МБАЛ Силистра АД</t>
  </si>
  <si>
    <t xml:space="preserve">МБАЛ "Д-р Ив. Селимински" АД, Сливен </t>
  </si>
  <si>
    <t xml:space="preserve">МБАЛ "Д-р Братан Шукеров" АД, Смолян </t>
  </si>
  <si>
    <t>МБАЛ "Св. Анна" АД, София</t>
  </si>
  <si>
    <t>МБАЛ Търговище АД</t>
  </si>
  <si>
    <t>МБАЛ Хасково АД</t>
  </si>
  <si>
    <t>МБАЛ Шумен АД</t>
  </si>
  <si>
    <t xml:space="preserve">МБАЛ "Св. Панталеймон" АД, Ямбол </t>
  </si>
  <si>
    <t>СБПЛРПФЗ "Св. Петка Българска" ЕООД гр. Велинград</t>
  </si>
  <si>
    <t>СБАЛББ Перник ЕООД</t>
  </si>
  <si>
    <t xml:space="preserve">СБДПЛББ Роман ЕООД, гр. Роман </t>
  </si>
  <si>
    <t xml:space="preserve">СБПФЗПЛР "Цар Фердинанд 1" ЕООД - с. Искрец </t>
  </si>
  <si>
    <t>СБР Котел ЕООД</t>
  </si>
  <si>
    <t>СБР Тузлата ЕООД</t>
  </si>
  <si>
    <t>СБДПЛРВБ  Мездра  ЕООД</t>
  </si>
  <si>
    <t>СБАЛПФЗ София област ЕООД</t>
  </si>
  <si>
    <t>СБАЛОЗ - София област ЕООД</t>
  </si>
  <si>
    <t>ЦПЗ София ООД</t>
  </si>
  <si>
    <t>МБАЛ "Д-р  Ив.Скендеров" ЕООД Гоце Делчев</t>
  </si>
  <si>
    <t>МБАЛ Разлог ЕООД</t>
  </si>
  <si>
    <t>МБАЛ Югозпадна болница ООД Сандански, Петрич</t>
  </si>
  <si>
    <t>МБАЛ  Карнобат  ЕООД</t>
  </si>
  <si>
    <t>МБАЛ Айтос  ЕООД</t>
  </si>
  <si>
    <t>МБАЛ Поморие  ЕООД</t>
  </si>
  <si>
    <t>МБАЛ Средец  ЕООД</t>
  </si>
  <si>
    <t>МБАЛ  "Царица Йоанна" ЕООД Провадия</t>
  </si>
  <si>
    <t>000092550</t>
  </si>
  <si>
    <t>МБАЛ  Девня ЕООД</t>
  </si>
  <si>
    <t xml:space="preserve">МБАЛ  Павликени  ЕООД  </t>
  </si>
  <si>
    <t>МБАЛ "Д-р Димитър Павлович" ЕООД   Свищов</t>
  </si>
  <si>
    <t>МБАЛ "Св. Иван Рилски" ЕООД - Горна Оряховица</t>
  </si>
  <si>
    <t>МБАЛ "Проф. д-р Г. Златарски" ЕООД Белоградчик</t>
  </si>
  <si>
    <t xml:space="preserve">МБАЛ "Св. Иван Рилски" ЕООД Козлодуй </t>
  </si>
  <si>
    <t>МБАЛ Мездра ЕООД</t>
  </si>
  <si>
    <t>МБАЛ Бяла Слатина  ЕООД</t>
  </si>
  <si>
    <t>МБАЛ "Д-р Теодоси Витанов" ЕООД Габрово</t>
  </si>
  <si>
    <t>МБАЛ "Д-р Стойчо Христов" ЕООД Габрово</t>
  </si>
  <si>
    <t xml:space="preserve">МБАЛ Каварна ЕООД </t>
  </si>
  <si>
    <t xml:space="preserve">МБАЛ Балчик ЕООД </t>
  </si>
  <si>
    <t>МБАЛ Д-р С. Ростовцев ЕООД Момчилград</t>
  </si>
  <si>
    <t>МБАЛ  Живот+ ЕООД  Крумовград</t>
  </si>
  <si>
    <t>МБАЛ Ардино ЕООД</t>
  </si>
  <si>
    <t>МБАЛ "Св. Иван Рилски" ЕООД Дупница</t>
  </si>
  <si>
    <t xml:space="preserve">МБАЛ Троян </t>
  </si>
  <si>
    <t xml:space="preserve">МБАЛ Тетевен </t>
  </si>
  <si>
    <t xml:space="preserve">МБАЛ Луковит </t>
  </si>
  <si>
    <t>МБАЛ ЕООД гр. Берковица Монтана</t>
  </si>
  <si>
    <t>МБАЛ "Св. Николай Чудотворец" ЕООД гр. Лом</t>
  </si>
  <si>
    <t>МБАЛ  Левски ЕООД</t>
  </si>
  <si>
    <t>МБАЛ  Никопол ЕООД</t>
  </si>
  <si>
    <t>МБАЛ Червен бряг ЕООД</t>
  </si>
  <si>
    <t>МБАЛ  Гулянци ЕООД</t>
  </si>
  <si>
    <t>МБАЛ  Кнежа ЕООД</t>
  </si>
  <si>
    <t>МБАЛ Белене ЕООД</t>
  </si>
  <si>
    <t>МБАЛ Първомай ЕООД гр. Първомай</t>
  </si>
  <si>
    <t>МБАЛ "Св. Пантелеймон" ЕООД Пловдив</t>
  </si>
  <si>
    <t>МБАЛ "Д-р Киро Попов" ЕООД Карлово</t>
  </si>
  <si>
    <t>МБАЛ "Св.Мина" ЕООД Пловдив</t>
  </si>
  <si>
    <t>МБАЛ Асеновград ЕООД</t>
  </si>
  <si>
    <t>МБАЛ   Кубрат ЕООД Разград</t>
  </si>
  <si>
    <t>МБАЛ Дулово ЕООД</t>
  </si>
  <si>
    <t>МБАЛ Тутракан ЕООД</t>
  </si>
  <si>
    <t xml:space="preserve">МБАЛ Девин ЕАД </t>
  </si>
  <si>
    <t>Втора МБАЛ - София  АД</t>
  </si>
  <si>
    <t>Четвърта МБАЛ  София  ЕАД</t>
  </si>
  <si>
    <t>МБАЛ Ботевград ЕООД</t>
  </si>
  <si>
    <t>МБАЛ Елин Пелин ЕООД</t>
  </si>
  <si>
    <t>МБАЛ "Проф. д-р  Ал. Герчев" Етрополе ЕООД</t>
  </si>
  <si>
    <t>МБАЛ Ихтиман ЕООД</t>
  </si>
  <si>
    <t>МБАЛ Самоков ЕООД</t>
  </si>
  <si>
    <t>МБАЛ Своге ЕООД</t>
  </si>
  <si>
    <t>МБАЛ Пирдоп АД</t>
  </si>
  <si>
    <t>МБАЛ Чирпан ЕООД</t>
  </si>
  <si>
    <t>МБАЛ Гълъбово ЕАД</t>
  </si>
  <si>
    <t xml:space="preserve">МБАЛ Попово  ЕООД  </t>
  </si>
  <si>
    <t xml:space="preserve">МБАЛ Омуртаг ЕАД </t>
  </si>
  <si>
    <t>МБАЛ Харманли ЕООД</t>
  </si>
  <si>
    <t>МБАЛ "Св. Екатерина"  ЕООД Димитровград</t>
  </si>
  <si>
    <t>МБАЛ Свиленград  ЕООД</t>
  </si>
  <si>
    <t>МБАЛ Велики Преслав ЕООД</t>
  </si>
  <si>
    <t>СБАЛО "Св.Мина"  ЕООД Благоевград</t>
  </si>
  <si>
    <t>СБАЛПФЗ Благоевград ЕООД</t>
  </si>
  <si>
    <t>СБАЛПФЗ Бургас ЕООД</t>
  </si>
  <si>
    <t>СБАГАЛ "Проф. Д-р П Стаматов" ЕООД Варна</t>
  </si>
  <si>
    <t xml:space="preserve">СБАЛПФЗ Варна ЕООД </t>
  </si>
  <si>
    <t xml:space="preserve">СБАЛОЗ Варна ЕООД </t>
  </si>
  <si>
    <t xml:space="preserve">СБОБАЛ Варна ЕООД                                                                                                                                                                           </t>
  </si>
  <si>
    <t>СБАЛПФЗ "Д-р Трейман" ЕООД</t>
  </si>
  <si>
    <t>СБАЛПФЗ  Враца ЕООД</t>
  </si>
  <si>
    <t xml:space="preserve">СБАЛПФЗ Пазарджик ЕООД </t>
  </si>
  <si>
    <t>СБАЛПФЗ  "Д-р Димитър Граматиков"  ЕООД</t>
  </si>
  <si>
    <t>СБАЛОЗ ЕООД  София</t>
  </si>
  <si>
    <t>СБАЛПЗ Стара Загора ЕООД</t>
  </si>
  <si>
    <t>СБАЛПФЗ  Хасково  ЕООД</t>
  </si>
  <si>
    <t>СБАЛО Хасково  ЕООД</t>
  </si>
  <si>
    <t>СБАЛВБ Тополовград  ЕООД</t>
  </si>
  <si>
    <t xml:space="preserve">МБПЛ Стамболийски ЕООД </t>
  </si>
  <si>
    <t>СБПЛР ЕООД Перник</t>
  </si>
  <si>
    <t>СБПЛР  Кремиковци ЕООД</t>
  </si>
  <si>
    <t>000692381</t>
  </si>
  <si>
    <t>СБДПЛР„Панчарево“</t>
  </si>
  <si>
    <t>СБПЛРДЦП "Св. София"  ЕООД</t>
  </si>
  <si>
    <t>СБДПЛР  Бухово ЕООД</t>
  </si>
  <si>
    <t>СБДПЛР  Костенец ЕООД</t>
  </si>
  <si>
    <t>СБПЛР Любимец  ЕООД</t>
  </si>
  <si>
    <t>КОЦ Бургас  ЕООД</t>
  </si>
  <si>
    <t>КОЦ Велико Търново ЕООД</t>
  </si>
  <si>
    <t>КОЦ Враца ЕООД</t>
  </si>
  <si>
    <t>КОЦ Пловдив ЕООД</t>
  </si>
  <si>
    <t>000812197</t>
  </si>
  <si>
    <t>КОЦ Стара Загора ЕООД</t>
  </si>
  <si>
    <t>КОЦ Шумен ЕООД</t>
  </si>
  <si>
    <t>ЦКВЗ Велико Търново ЕООД</t>
  </si>
  <si>
    <t>ЦКВЗ Враца ЕООД</t>
  </si>
  <si>
    <t>ЦКВЗ Пловдив ЕООД</t>
  </si>
  <si>
    <t>ЦПЗ Благоевград ЕООД</t>
  </si>
  <si>
    <t>ЦПЗ "Проф.д-р Иван Темков"Бургас ЕООД</t>
  </si>
  <si>
    <t>ЦПЗ В. Търново ЕООД</t>
  </si>
  <si>
    <t xml:space="preserve">ЦПЗ Враца ЕООД     </t>
  </si>
  <si>
    <t>ЦПЗ "Д-р П Станчев" Добрич  ЕООД</t>
  </si>
  <si>
    <t>ЦПЗ Пловдив ЕООД</t>
  </si>
  <si>
    <t>ЦПЗ Русе ЕООД</t>
  </si>
  <si>
    <t>ЦПЗ Смолян ЕООД</t>
  </si>
  <si>
    <t>ЦПЗ "Проф. Шипковенски" ЕООД София</t>
  </si>
  <si>
    <t>ЦПЗ Стара Загора ЕООД</t>
  </si>
  <si>
    <t>ЦПЗ Хасково ЕООД</t>
  </si>
  <si>
    <t>………………………………………………………………….</t>
  </si>
  <si>
    <t>…………</t>
  </si>
  <si>
    <t xml:space="preserve">УМБАЛСМ "Н. И. Пирогов" ЕАД, гр.София </t>
  </si>
  <si>
    <t>УМБАЛ “Александровска” ЕАД, гр.София</t>
  </si>
  <si>
    <t>УМБАЛ “Царица Йоанна”-ИСУЛ" ЕАД, гр.София</t>
  </si>
  <si>
    <t>УМБАЛ “Св.Наум” ЕАД, гр.София</t>
  </si>
  <si>
    <t xml:space="preserve">СБАЛО "Проф. Бойчо Бойчев" ЕАД, гр.София </t>
  </si>
  <si>
    <t>УМБАЛ “Св.Иван Рилски” ЕАД, гр.София</t>
  </si>
  <si>
    <t>СБАЛДБ "Проф. Иван Митев" ЕАД</t>
  </si>
  <si>
    <t xml:space="preserve">УСБАЛЕ “Акад.Ив.Пенчев”  ЕАД </t>
  </si>
  <si>
    <t>МБАЛ "Национална кардиологична болница” ЕАД, гр.София</t>
  </si>
  <si>
    <t>НСБФТР ЕАД, гр. София</t>
  </si>
  <si>
    <t>МБАЛ Добрич АД</t>
  </si>
  <si>
    <t xml:space="preserve">УМБАЛ "Д-р Ст. Киркович" АД, гр. Стара Загора </t>
  </si>
  <si>
    <t>СБАЛББ ЕООД, гр.Габрово</t>
  </si>
  <si>
    <t>СБАЛББ ЕООД, гр.Троян</t>
  </si>
  <si>
    <t>ДСБПЛББ "Царица Йоанна” ЕООД, гр.Трявна</t>
  </si>
  <si>
    <t>СБР "Марикостиново” ЕООД, с.Марикостиново,  Петрич</t>
  </si>
  <si>
    <t xml:space="preserve">МБАЛ Раковски ЕООД </t>
  </si>
  <si>
    <t>МБАЛ  Исперих ЕООД, Разград</t>
  </si>
  <si>
    <t>МБАЛ "Д-р Юлия Вревска" ЕООД, гр. Бяла</t>
  </si>
  <si>
    <t>МБАЛ "Св. Петка българска- Нова Загора" ЕООД</t>
  </si>
  <si>
    <t>МБАЛ"Проф. д-р Асен Шопов" ЕООД, гр. Златоград</t>
  </si>
  <si>
    <t>МБАЛ"Проф. д-р Константин Чилов"ЕООД, гр. Мадан</t>
  </si>
  <si>
    <t>МБАЛ "Д-р Христо Стамболски" ЕООД гр. Стара Загора</t>
  </si>
  <si>
    <t>Втора САГБАЛ "Шейново" АД</t>
  </si>
  <si>
    <t>МБПЛ "Иван Раев" Сопот ЕООД</t>
  </si>
  <si>
    <t>020104</t>
  </si>
  <si>
    <t>030101</t>
  </si>
  <si>
    <t>030102</t>
  </si>
  <si>
    <t>държавна</t>
  </si>
  <si>
    <t>общинска</t>
  </si>
  <si>
    <t>МБАЛ Лозенец ЕАД, гр. София</t>
  </si>
  <si>
    <t>205967328</t>
  </si>
  <si>
    <t>Разходи за ДТВ с непостоянен характер, съгл. КТ, КТД и/или др. норми*</t>
  </si>
  <si>
    <t>Таблица 1: Персонал по трудови правоотношения,  в т.ч. по категории:</t>
  </si>
  <si>
    <t>Общ брой бални единици</t>
  </si>
  <si>
    <t>Таблица 3: Възнаграждения по договори с членовете на изпълнителните и контролните органи на ЛЗБП:</t>
  </si>
  <si>
    <t>Таблица 2: Наети лица по извън трудови правоотношения, в т. ч.:</t>
  </si>
  <si>
    <t>член на СД*</t>
  </si>
  <si>
    <t>изпълнителен директор</t>
  </si>
  <si>
    <t>030105</t>
  </si>
  <si>
    <t xml:space="preserve">прокурист </t>
  </si>
  <si>
    <t>030106</t>
  </si>
  <si>
    <t>управител</t>
  </si>
  <si>
    <t>030107</t>
  </si>
  <si>
    <t xml:space="preserve">контрольор </t>
  </si>
  <si>
    <t>Разходи за осигурителни вноски за сметка на работодателя</t>
  </si>
  <si>
    <t>Общо разходи за работодателя</t>
  </si>
  <si>
    <t>Разходи за  възнаграждения</t>
  </si>
  <si>
    <t>Общо/средно/минимално/максимално:</t>
  </si>
  <si>
    <t>лекари/фармацефти</t>
  </si>
  <si>
    <t>началник на клиника/директор</t>
  </si>
  <si>
    <t>началник на отделение/ръководител на болнична аптека</t>
  </si>
  <si>
    <t>други</t>
  </si>
  <si>
    <t>УПМБАЛ - София "Св. Йоан Кръстител" АД</t>
  </si>
  <si>
    <t>МБАЛ "Княгиня Клементина" ЕАД</t>
  </si>
  <si>
    <t>СБР НК ЕАД</t>
  </si>
  <si>
    <t>УСБАЛО "Проф. Иван Черноземски" ЕАД</t>
  </si>
  <si>
    <t>МБАЛ "Св. Иван Рилски" ЕООД, гр. Елхово</t>
  </si>
  <si>
    <t>104525651</t>
  </si>
  <si>
    <t>1_2026</t>
  </si>
  <si>
    <t>2_2026</t>
  </si>
  <si>
    <t>3_2026</t>
  </si>
  <si>
    <t>4_2026</t>
  </si>
  <si>
    <t>5_2026</t>
  </si>
  <si>
    <t>6_2026</t>
  </si>
  <si>
    <t>7_2026</t>
  </si>
  <si>
    <t>8_2026</t>
  </si>
  <si>
    <t>9_2026</t>
  </si>
  <si>
    <t>10_2026</t>
  </si>
  <si>
    <t>11_2026</t>
  </si>
  <si>
    <t>12_2026</t>
  </si>
  <si>
    <t>УМБАЛ "Св. Екатерина" ЕАД, гр.София</t>
  </si>
  <si>
    <t>Минимална (най-ниска) основна работна заплата, определена с договорите</t>
  </si>
  <si>
    <t>Максимална (най-висока) основна работна заплата, определена с договорите</t>
  </si>
  <si>
    <t>главна медицинска сестра (акушерка, рехабилитатор)</t>
  </si>
  <si>
    <t>старша медицинска сестра (акушерка, лаборант, рехабилитатор)</t>
  </si>
  <si>
    <t>председател на СД*</t>
  </si>
  <si>
    <t>Коментари и пояснения към отчета</t>
  </si>
  <si>
    <t>Брой отработени дни</t>
  </si>
  <si>
    <t>Разходи за обезщетения</t>
  </si>
  <si>
    <t>Разходи за възнаграждения</t>
  </si>
  <si>
    <t>магистър, неучастващ пряко в ДЛД</t>
  </si>
  <si>
    <t>бакалавър, неучастващ пряко в ДЛД</t>
  </si>
  <si>
    <t>*КТ - Кодекс на  труда; КТД - Колективен трудов договор; ДТВ - допълнителни трудови възнаграждения; ДМС - допълнително материално стимулиране; СБРЗ - Средна месечна брутна работна заплата; СД - съвет на директорите; ДЛД - диагностично-лечебна дейност</t>
  </si>
  <si>
    <t>лекар без специалност/магистър фармацевт/магистър с немедицинско образование</t>
  </si>
  <si>
    <t>лекар/магистър фармацевт/магистър, участващ пряко в ДЛД* (с две специалности)</t>
  </si>
  <si>
    <t>лекар/магистър фармацевт/магистър, участващ пряко в ДЛД* (с една специалност)</t>
  </si>
  <si>
    <t>медицински професионалисти по здравни грижи/бакалавър, участващ пряко в ДЛД*</t>
  </si>
  <si>
    <t>130428132</t>
  </si>
  <si>
    <t>"БУЛ БИО - НЦЗПБ" ЕООД</t>
  </si>
  <si>
    <t>Personal_T01</t>
  </si>
  <si>
    <t xml:space="preserve">Personal_Т02 </t>
  </si>
  <si>
    <t xml:space="preserve">Personal_Т03 </t>
  </si>
  <si>
    <t>030103</t>
  </si>
  <si>
    <t>010100</t>
  </si>
  <si>
    <t>T06</t>
  </si>
  <si>
    <t>000689182</t>
  </si>
  <si>
    <t>121461642</t>
  </si>
  <si>
    <t>113513858</t>
  </si>
  <si>
    <t>Първа САГБАЛ "Св. София" ЕАД</t>
  </si>
  <si>
    <t>1_2027</t>
  </si>
  <si>
    <t>1_2028</t>
  </si>
  <si>
    <t>2_2028</t>
  </si>
  <si>
    <t>3_2028</t>
  </si>
  <si>
    <t>4_2028</t>
  </si>
  <si>
    <t>5_2028</t>
  </si>
  <si>
    <t>6_2028</t>
  </si>
  <si>
    <t>7_2028</t>
  </si>
  <si>
    <t>8_2028</t>
  </si>
  <si>
    <t>9_2028</t>
  </si>
  <si>
    <t>10_2028</t>
  </si>
  <si>
    <t>11_2028</t>
  </si>
  <si>
    <t>12_2028</t>
  </si>
  <si>
    <t>2_2027</t>
  </si>
  <si>
    <t>3_2027</t>
  </si>
  <si>
    <t>4_2027</t>
  </si>
  <si>
    <t>5_2027</t>
  </si>
  <si>
    <t>6_2027</t>
  </si>
  <si>
    <t>7_2027</t>
  </si>
  <si>
    <t>8_2027</t>
  </si>
  <si>
    <t>9_2027</t>
  </si>
  <si>
    <t>10_2027</t>
  </si>
  <si>
    <t>11_2027</t>
  </si>
  <si>
    <t>12_2027</t>
  </si>
  <si>
    <t>ЕЕОФ за персонала в държавните и общинските ЛЗБП версия 1.0 2026 г.</t>
  </si>
  <si>
    <t>v1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</si>
</sst>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\ &quot;лв.&quot;"/>
    <numFmt numFmtId="165" formatCode="dd/mm/yyyy\ &quot;г.&quot;;@"/>
    <numFmt numFmtId="166" formatCode="#,##0\ &quot;€&quot;"/>
  </numFmts>
  <fonts count="26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theme="5" tint="-0.249977111117893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i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/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5" fillId="0" borderId="0"/>
  </cellStyleXfs>
  <cellXfs count="131">
    <xf numFmtId="0" fontId="0" fillId="0" borderId="0" xfId="0"/>
    <xf numFmtId="49" fontId="0" fillId="0" borderId="0" xfId="0" applyNumberFormat="1"/>
    <xf numFmtId="0" fontId="0" fillId="0" borderId="2" xfId="0" applyBorder="1"/>
    <xf numFmtId="165" fontId="0" fillId="0" borderId="0" xfId="0" applyNumberFormat="1"/>
    <xf numFmtId="0" fontId="4" fillId="0" borderId="0" xfId="0" applyFont="1"/>
    <xf numFmtId="0" fontId="21" fillId="0" borderId="0" xfId="0" applyFont="1"/>
    <xf numFmtId="164" fontId="10" fillId="4" borderId="8" xfId="1" applyNumberFormat="1" applyFont="1" applyFill="1" applyBorder="1" applyAlignment="1">
      <alignment horizontal="right" vertical="center"/>
    </xf>
    <xf numFmtId="164" fontId="10" fillId="4" borderId="20" xfId="1" applyNumberFormat="1" applyFont="1" applyFill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4" fillId="0" borderId="0" xfId="0" applyFont="1" applyAlignment="1">
      <alignment horizontal="center"/>
    </xf>
    <xf numFmtId="0" fontId="22" fillId="0" borderId="0" xfId="0" applyFont="1" applyAlignment="1">
      <alignment vertical="center"/>
    </xf>
    <xf numFmtId="0" fontId="20" fillId="0" borderId="0" xfId="0" applyFont="1"/>
    <xf numFmtId="164" fontId="4" fillId="0" borderId="0" xfId="0" applyNumberFormat="1" applyFont="1"/>
    <xf numFmtId="49" fontId="14" fillId="0" borderId="9" xfId="0" applyNumberFormat="1" applyFont="1" applyBorder="1" applyAlignment="1" applyProtection="1">
      <alignment horizontal="left" vertical="center" wrapText="1"/>
      <protection locked="0" hidden="1"/>
    </xf>
    <xf numFmtId="49" fontId="14" fillId="0" borderId="9" xfId="0" applyNumberFormat="1" applyFont="1" applyBorder="1" applyProtection="1">
      <protection locked="0" hidden="1"/>
    </xf>
    <xf numFmtId="49" fontId="2" fillId="0" borderId="0" xfId="2" applyNumberFormat="1" applyFont="1" applyAlignment="1">
      <alignment horizontal="left"/>
    </xf>
    <xf numFmtId="0" fontId="2" fillId="0" borderId="0" xfId="2" applyFont="1"/>
    <xf numFmtId="49" fontId="0" fillId="0" borderId="0" xfId="0" applyNumberFormat="1" applyAlignment="1">
      <alignment horizontal="left"/>
    </xf>
    <xf numFmtId="49" fontId="0" fillId="0" borderId="1" xfId="0" applyNumberFormat="1" applyBorder="1" applyAlignment="1">
      <alignment horizontal="left"/>
    </xf>
    <xf numFmtId="0" fontId="2" fillId="0" borderId="1" xfId="2" applyFont="1" applyBorder="1"/>
    <xf numFmtId="0" fontId="0" fillId="0" borderId="1" xfId="0" applyBorder="1"/>
    <xf numFmtId="49" fontId="2" fillId="0" borderId="1" xfId="2" applyNumberFormat="1" applyFont="1" applyBorder="1" applyAlignment="1">
      <alignment horizontal="left"/>
    </xf>
    <xf numFmtId="0" fontId="2" fillId="0" borderId="2" xfId="2" applyFont="1" applyBorder="1"/>
    <xf numFmtId="0" fontId="3" fillId="0" borderId="0" xfId="0" applyFont="1" applyAlignment="1">
      <alignment vertical="center"/>
    </xf>
    <xf numFmtId="0" fontId="8" fillId="4" borderId="19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3" fontId="4" fillId="0" borderId="7" xfId="0" applyNumberFormat="1" applyFont="1" applyBorder="1" applyAlignment="1" applyProtection="1">
      <alignment horizontal="right" vertical="center"/>
      <protection locked="0" hidden="1"/>
    </xf>
    <xf numFmtId="3" fontId="6" fillId="0" borderId="7" xfId="1" applyNumberFormat="1" applyFont="1" applyBorder="1" applyAlignment="1" applyProtection="1">
      <alignment horizontal="right" vertical="center"/>
      <protection locked="0" hidden="1"/>
    </xf>
    <xf numFmtId="3" fontId="4" fillId="0" borderId="6" xfId="0" applyNumberFormat="1" applyFont="1" applyBorder="1" applyAlignment="1" applyProtection="1">
      <alignment horizontal="right" vertical="center"/>
      <protection locked="0" hidden="1"/>
    </xf>
    <xf numFmtId="3" fontId="6" fillId="0" borderId="6" xfId="1" applyNumberFormat="1" applyFont="1" applyBorder="1" applyAlignment="1" applyProtection="1">
      <alignment horizontal="right" vertical="center"/>
      <protection locked="0" hidden="1"/>
    </xf>
    <xf numFmtId="3" fontId="4" fillId="0" borderId="26" xfId="0" applyNumberFormat="1" applyFont="1" applyBorder="1" applyAlignment="1" applyProtection="1">
      <alignment horizontal="right" vertical="center"/>
      <protection locked="0" hidden="1"/>
    </xf>
    <xf numFmtId="3" fontId="6" fillId="0" borderId="26" xfId="1" applyNumberFormat="1" applyFont="1" applyBorder="1" applyAlignment="1" applyProtection="1">
      <alignment horizontal="right" vertical="center"/>
      <protection locked="0" hidden="1"/>
    </xf>
    <xf numFmtId="0" fontId="0" fillId="0" borderId="0" xfId="0" quotePrefix="1"/>
    <xf numFmtId="0" fontId="14" fillId="3" borderId="11" xfId="0" applyFont="1" applyFill="1" applyBorder="1"/>
    <xf numFmtId="0" fontId="4" fillId="3" borderId="5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14" fillId="3" borderId="14" xfId="0" applyFont="1" applyFill="1" applyBorder="1" applyAlignment="1">
      <alignment vertical="top" wrapText="1"/>
    </xf>
    <xf numFmtId="0" fontId="15" fillId="3" borderId="14" xfId="0" applyFont="1" applyFill="1" applyBorder="1"/>
    <xf numFmtId="0" fontId="15" fillId="3" borderId="14" xfId="0" applyFont="1" applyFill="1" applyBorder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left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left" vertical="center" wrapText="1"/>
    </xf>
    <xf numFmtId="0" fontId="6" fillId="3" borderId="21" xfId="1" applyFont="1" applyFill="1" applyBorder="1" applyAlignment="1">
      <alignment vertical="center"/>
    </xf>
    <xf numFmtId="0" fontId="6" fillId="3" borderId="23" xfId="1" applyFont="1" applyFill="1" applyBorder="1" applyAlignment="1">
      <alignment vertical="center"/>
    </xf>
    <xf numFmtId="0" fontId="6" fillId="3" borderId="25" xfId="1" applyFont="1" applyFill="1" applyBorder="1" applyAlignment="1">
      <alignment vertical="center"/>
    </xf>
    <xf numFmtId="0" fontId="7" fillId="3" borderId="30" xfId="0" applyFont="1" applyFill="1" applyBorder="1" applyAlignment="1">
      <alignment horizontal="left" vertical="center" wrapText="1"/>
    </xf>
    <xf numFmtId="0" fontId="7" fillId="3" borderId="19" xfId="0" applyFont="1" applyFill="1" applyBorder="1" applyAlignment="1">
      <alignment horizontal="right" vertical="center" wrapText="1"/>
    </xf>
    <xf numFmtId="0" fontId="4" fillId="3" borderId="21" xfId="0" applyFont="1" applyFill="1" applyBorder="1" applyAlignment="1">
      <alignment vertical="center"/>
    </xf>
    <xf numFmtId="0" fontId="4" fillId="3" borderId="23" xfId="0" applyFont="1" applyFill="1" applyBorder="1" applyAlignment="1">
      <alignment vertical="center"/>
    </xf>
    <xf numFmtId="0" fontId="4" fillId="3" borderId="25" xfId="0" applyFont="1" applyFill="1" applyBorder="1" applyAlignment="1">
      <alignment vertical="center"/>
    </xf>
    <xf numFmtId="0" fontId="7" fillId="3" borderId="16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164" fontId="8" fillId="3" borderId="8" xfId="1" applyNumberFormat="1" applyFont="1" applyFill="1" applyBorder="1" applyAlignment="1">
      <alignment horizontal="right" vertical="center"/>
    </xf>
    <xf numFmtId="0" fontId="10" fillId="3" borderId="17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 applyProtection="1">
      <alignment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29" xfId="0" applyFont="1" applyFill="1" applyBorder="1" applyAlignment="1" applyProtection="1">
      <alignment vertical="center"/>
      <protection hidden="1"/>
    </xf>
    <xf numFmtId="14" fontId="14" fillId="3" borderId="9" xfId="0" applyNumberFormat="1" applyFont="1" applyFill="1" applyBorder="1" applyAlignment="1">
      <alignment horizontal="right" vertical="center" wrapText="1"/>
    </xf>
    <xf numFmtId="0" fontId="14" fillId="3" borderId="9" xfId="0" applyFont="1" applyFill="1" applyBorder="1" applyAlignment="1">
      <alignment horizontal="right"/>
    </xf>
    <xf numFmtId="3" fontId="18" fillId="0" borderId="7" xfId="1" applyNumberFormat="1" applyFont="1" applyBorder="1" applyAlignment="1" applyProtection="1">
      <alignment horizontal="right" vertical="center"/>
      <protection locked="0" hidden="1"/>
    </xf>
    <xf numFmtId="3" fontId="23" fillId="0" borderId="7" xfId="1" applyNumberFormat="1" applyFont="1" applyBorder="1" applyAlignment="1" applyProtection="1">
      <alignment horizontal="right" vertical="center"/>
      <protection locked="0" hidden="1"/>
    </xf>
    <xf numFmtId="3" fontId="17" fillId="0" borderId="6" xfId="0" applyNumberFormat="1" applyFont="1" applyBorder="1" applyAlignment="1" applyProtection="1">
      <alignment horizontal="right" vertical="center"/>
      <protection locked="0" hidden="1"/>
    </xf>
    <xf numFmtId="3" fontId="18" fillId="0" borderId="6" xfId="1" applyNumberFormat="1" applyFont="1" applyBorder="1" applyAlignment="1" applyProtection="1">
      <alignment horizontal="right" vertical="center"/>
      <protection locked="0" hidden="1"/>
    </xf>
    <xf numFmtId="3" fontId="23" fillId="0" borderId="6" xfId="1" applyNumberFormat="1" applyFont="1" applyBorder="1" applyAlignment="1" applyProtection="1">
      <alignment horizontal="right" vertical="center"/>
      <protection locked="0" hidden="1"/>
    </xf>
    <xf numFmtId="3" fontId="17" fillId="0" borderId="26" xfId="0" applyNumberFormat="1" applyFont="1" applyBorder="1" applyAlignment="1" applyProtection="1">
      <alignment horizontal="right" vertical="center"/>
      <protection locked="0" hidden="1"/>
    </xf>
    <xf numFmtId="3" fontId="18" fillId="0" borderId="26" xfId="1" applyNumberFormat="1" applyFont="1" applyBorder="1" applyAlignment="1" applyProtection="1">
      <alignment horizontal="right" vertical="center"/>
      <protection locked="0" hidden="1"/>
    </xf>
    <xf numFmtId="3" fontId="23" fillId="0" borderId="26" xfId="1" applyNumberFormat="1" applyFont="1" applyBorder="1" applyAlignment="1" applyProtection="1">
      <alignment horizontal="right" vertical="center"/>
      <protection locked="0" hidden="1"/>
    </xf>
    <xf numFmtId="3" fontId="8" fillId="3" borderId="8" xfId="1" applyNumberFormat="1" applyFont="1" applyFill="1" applyBorder="1" applyAlignment="1">
      <alignment horizontal="right" vertical="center"/>
    </xf>
    <xf numFmtId="3" fontId="8" fillId="4" borderId="8" xfId="1" applyNumberFormat="1" applyFont="1" applyFill="1" applyBorder="1" applyAlignment="1">
      <alignment horizontal="right" vertical="center"/>
    </xf>
    <xf numFmtId="164" fontId="8" fillId="4" borderId="8" xfId="1" applyNumberFormat="1" applyFont="1" applyFill="1" applyBorder="1" applyAlignment="1">
      <alignment horizontal="right" vertical="center"/>
    </xf>
    <xf numFmtId="0" fontId="19" fillId="3" borderId="13" xfId="1" applyFont="1" applyFill="1" applyBorder="1" applyAlignment="1" applyProtection="1">
      <alignment vertical="center"/>
      <protection hidden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165" fontId="13" fillId="0" borderId="0" xfId="0" quotePrefix="1" applyNumberFormat="1" applyFont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9" fillId="0" borderId="0" xfId="1" applyFont="1" applyAlignment="1">
      <alignment horizontal="center" vertical="center" wrapText="1"/>
    </xf>
    <xf numFmtId="49" fontId="9" fillId="0" borderId="0" xfId="1" applyNumberFormat="1" applyFont="1" applyAlignment="1">
      <alignment horizontal="center" vertical="center" wrapText="1"/>
    </xf>
    <xf numFmtId="14" fontId="9" fillId="0" borderId="0" xfId="1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49" fontId="9" fillId="0" borderId="0" xfId="0" quotePrefix="1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13" fillId="5" borderId="0" xfId="0" quotePrefix="1" applyNumberFormat="1" applyFont="1" applyFill="1" applyAlignment="1">
      <alignment horizontal="center" vertical="center"/>
    </xf>
    <xf numFmtId="0" fontId="25" fillId="0" borderId="0" xfId="0" applyFont="1"/>
    <xf numFmtId="0" fontId="0" fillId="0" borderId="1" xfId="0" quotePrefix="1" applyBorder="1"/>
    <xf numFmtId="166" fontId="8" fillId="3" borderId="8" xfId="1" applyNumberFormat="1" applyFont="1" applyFill="1" applyBorder="1" applyAlignment="1">
      <alignment horizontal="right" vertical="center"/>
    </xf>
    <xf numFmtId="166" fontId="10" fillId="3" borderId="8" xfId="1" applyNumberFormat="1" applyFont="1" applyFill="1" applyBorder="1" applyAlignment="1">
      <alignment horizontal="right" vertical="center"/>
    </xf>
    <xf numFmtId="166" fontId="10" fillId="3" borderId="20" xfId="1" applyNumberFormat="1" applyFont="1" applyFill="1" applyBorder="1" applyAlignment="1">
      <alignment horizontal="right" vertical="center"/>
    </xf>
    <xf numFmtId="166" fontId="9" fillId="3" borderId="7" xfId="1" applyNumberFormat="1" applyFont="1" applyFill="1" applyBorder="1" applyAlignment="1">
      <alignment horizontal="right" vertical="center"/>
    </xf>
    <xf numFmtId="166" fontId="9" fillId="3" borderId="22" xfId="1" applyNumberFormat="1" applyFont="1" applyFill="1" applyBorder="1" applyAlignment="1">
      <alignment vertical="center"/>
    </xf>
    <xf numFmtId="166" fontId="9" fillId="3" borderId="6" xfId="1" applyNumberFormat="1" applyFont="1" applyFill="1" applyBorder="1" applyAlignment="1">
      <alignment horizontal="right" vertical="center"/>
    </xf>
    <xf numFmtId="166" fontId="9" fillId="3" borderId="24" xfId="1" applyNumberFormat="1" applyFont="1" applyFill="1" applyBorder="1" applyAlignment="1">
      <alignment vertical="center"/>
    </xf>
    <xf numFmtId="166" fontId="9" fillId="3" borderId="26" xfId="1" applyNumberFormat="1" applyFont="1" applyFill="1" applyBorder="1" applyAlignment="1">
      <alignment horizontal="right" vertical="center"/>
    </xf>
    <xf numFmtId="166" fontId="9" fillId="3" borderId="27" xfId="1" applyNumberFormat="1" applyFont="1" applyFill="1" applyBorder="1" applyAlignment="1">
      <alignment vertical="center"/>
    </xf>
    <xf numFmtId="166" fontId="8" fillId="3" borderId="20" xfId="1" applyNumberFormat="1" applyFont="1" applyFill="1" applyBorder="1" applyAlignment="1">
      <alignment horizontal="right" vertical="center"/>
    </xf>
    <xf numFmtId="166" fontId="6" fillId="3" borderId="7" xfId="1" applyNumberFormat="1" applyFont="1" applyFill="1" applyBorder="1" applyAlignment="1">
      <alignment horizontal="right" vertical="center"/>
    </xf>
    <xf numFmtId="166" fontId="6" fillId="3" borderId="22" xfId="1" applyNumberFormat="1" applyFont="1" applyFill="1" applyBorder="1" applyAlignment="1">
      <alignment horizontal="right" vertical="center"/>
    </xf>
    <xf numFmtId="166" fontId="6" fillId="3" borderId="6" xfId="1" applyNumberFormat="1" applyFont="1" applyFill="1" applyBorder="1" applyAlignment="1">
      <alignment horizontal="right" vertical="center"/>
    </xf>
    <xf numFmtId="166" fontId="6" fillId="3" borderId="24" xfId="1" applyNumberFormat="1" applyFont="1" applyFill="1" applyBorder="1" applyAlignment="1">
      <alignment horizontal="right" vertical="center"/>
    </xf>
    <xf numFmtId="166" fontId="6" fillId="3" borderId="26" xfId="1" applyNumberFormat="1" applyFont="1" applyFill="1" applyBorder="1" applyAlignment="1">
      <alignment horizontal="right" vertical="center"/>
    </xf>
    <xf numFmtId="166" fontId="6" fillId="3" borderId="27" xfId="1" applyNumberFormat="1" applyFont="1" applyFill="1" applyBorder="1" applyAlignment="1">
      <alignment horizontal="right" vertical="center"/>
    </xf>
    <xf numFmtId="1" fontId="16" fillId="2" borderId="3" xfId="0" applyNumberFormat="1" applyFont="1" applyFill="1" applyBorder="1" applyAlignment="1">
      <alignment horizontal="center" vertical="center" wrapText="1"/>
    </xf>
    <xf numFmtId="1" fontId="16" fillId="2" borderId="0" xfId="0" applyNumberFormat="1" applyFont="1" applyFill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9" fillId="0" borderId="11" xfId="0" applyFont="1" applyBorder="1" applyAlignment="1" applyProtection="1">
      <alignment horizontal="left" vertical="top" wrapText="1"/>
      <protection locked="0"/>
    </xf>
    <xf numFmtId="0" fontId="9" fillId="0" borderId="5" xfId="0" applyFont="1" applyBorder="1" applyAlignment="1" applyProtection="1">
      <alignment horizontal="left" vertical="top" wrapText="1"/>
      <protection locked="0"/>
    </xf>
    <xf numFmtId="0" fontId="9" fillId="0" borderId="12" xfId="0" applyFont="1" applyBorder="1" applyAlignment="1" applyProtection="1">
      <alignment horizontal="left" vertical="top" wrapText="1"/>
      <protection locked="0"/>
    </xf>
    <xf numFmtId="0" fontId="9" fillId="0" borderId="32" xfId="0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33" xfId="0" applyFont="1" applyBorder="1" applyAlignment="1" applyProtection="1">
      <alignment horizontal="left" vertical="top" wrapText="1"/>
      <protection locked="0"/>
    </xf>
    <xf numFmtId="0" fontId="9" fillId="0" borderId="13" xfId="0" applyFont="1" applyBorder="1" applyAlignment="1" applyProtection="1">
      <alignment horizontal="left" vertical="top" wrapText="1"/>
      <protection locked="0"/>
    </xf>
    <xf numFmtId="0" fontId="9" fillId="0" borderId="14" xfId="0" applyFont="1" applyBorder="1" applyAlignment="1" applyProtection="1">
      <alignment horizontal="left" vertical="top" wrapText="1"/>
      <protection locked="0"/>
    </xf>
    <xf numFmtId="0" fontId="9" fillId="0" borderId="15" xfId="0" applyFont="1" applyBorder="1" applyAlignment="1" applyProtection="1">
      <alignment horizontal="left" vertical="top" wrapText="1"/>
      <protection locked="0"/>
    </xf>
  </cellXfs>
  <cellStyles count="4">
    <cellStyle name="Normal" xfId="0" builtinId="0"/>
    <cellStyle name="Normal 3" xfId="3"/>
    <cellStyle name="Normal_Sheet1" xfId="1"/>
    <cellStyle name="Normal_номенклатури" xfId="2"/>
  </cellStyles>
  <dxfs count="0"/>
  <tableStyles count="0" defaultTableStyle="TableStyleMedium2" defaultPivotStyle="PivotStyleLight16"/>
  <colors>
    <mruColors>
      <color rgb="FFFF7C80"/>
      <color rgb="FFFF7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V39"/>
  <sheetViews>
    <sheetView showGridLines="0" tabSelected="1" topLeftCell="F13" zoomScaleNormal="100" zoomScaleSheetLayoutView="100" workbookViewId="0">
      <selection activeCell="G11" sqref="G11"/>
    </sheetView>
  </sheetViews>
  <sheetFormatPr defaultColWidth="2.28515625" defaultRowHeight="12.75" x14ac:dyDescent="0.2"/>
  <cols>
    <col min="1" max="1" width="8" style="86" hidden="1" customWidth="1"/>
    <col min="2" max="2" width="8.42578125" style="86" hidden="1" customWidth="1"/>
    <col min="3" max="3" width="13.85546875" style="86" hidden="1" customWidth="1"/>
    <col min="4" max="4" width="6.28515625" style="86" hidden="1" customWidth="1"/>
    <col min="5" max="5" width="7" style="86" hidden="1" customWidth="1"/>
    <col min="6" max="6" width="70.85546875" style="4" bestFit="1" customWidth="1"/>
    <col min="7" max="17" width="14.28515625" style="4" customWidth="1"/>
    <col min="18" max="19" width="14.28515625" style="5" customWidth="1"/>
    <col min="20" max="22" width="14.28515625" style="4" customWidth="1"/>
    <col min="23" max="16384" width="2.28515625" style="4"/>
  </cols>
  <sheetData>
    <row r="1" spans="1:22" ht="16.5" thickBot="1" x14ac:dyDescent="0.25">
      <c r="A1" s="86" t="s">
        <v>473</v>
      </c>
      <c r="B1" s="87"/>
      <c r="C1" s="87"/>
      <c r="D1" s="87"/>
      <c r="F1" s="119" t="s">
        <v>183</v>
      </c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</row>
    <row r="2" spans="1:22" s="8" customFormat="1" ht="16.5" thickBot="1" x14ac:dyDescent="0.3">
      <c r="A2" s="88"/>
      <c r="B2" s="89"/>
      <c r="C2" s="100">
        <f>VLOOKUP($G$2,номенклатури!J1:M36,4,FALSE)</f>
        <v>46023</v>
      </c>
      <c r="D2" s="90"/>
      <c r="E2" s="88"/>
      <c r="F2" s="72" t="s">
        <v>178</v>
      </c>
      <c r="G2" s="14" t="s">
        <v>407</v>
      </c>
      <c r="R2" s="11"/>
      <c r="S2" s="11"/>
    </row>
    <row r="3" spans="1:22" ht="16.5" thickBot="1" x14ac:dyDescent="0.3">
      <c r="B3" s="87"/>
      <c r="C3" s="87"/>
      <c r="D3" s="87"/>
      <c r="F3" s="73" t="s">
        <v>172</v>
      </c>
      <c r="G3" s="15" t="s">
        <v>347</v>
      </c>
      <c r="I3" s="101" t="s">
        <v>472</v>
      </c>
      <c r="L3" s="12"/>
      <c r="M3" s="12"/>
      <c r="N3" s="12"/>
      <c r="O3" s="12"/>
      <c r="V3" s="13"/>
    </row>
    <row r="4" spans="1:22" ht="15.75" customHeight="1" x14ac:dyDescent="0.25">
      <c r="B4" s="87"/>
      <c r="C4" s="87"/>
      <c r="D4" s="87"/>
      <c r="F4" s="35" t="s">
        <v>179</v>
      </c>
      <c r="G4" s="36"/>
      <c r="H4" s="36"/>
      <c r="I4" s="36"/>
      <c r="J4" s="36"/>
      <c r="K4" s="36"/>
      <c r="L4" s="36"/>
      <c r="M4" s="36"/>
      <c r="N4" s="36"/>
      <c r="O4" s="37"/>
      <c r="P4" s="37"/>
      <c r="Q4" s="37"/>
      <c r="R4" s="37"/>
      <c r="S4" s="37"/>
      <c r="T4" s="37"/>
      <c r="U4" s="37"/>
      <c r="V4" s="38"/>
    </row>
    <row r="5" spans="1:22" s="9" customFormat="1" ht="23.25" customHeight="1" thickBot="1" x14ac:dyDescent="0.3">
      <c r="A5" s="91"/>
      <c r="B5" s="91"/>
      <c r="C5" s="91"/>
      <c r="D5" s="91"/>
      <c r="E5" s="92"/>
      <c r="F5" s="85" t="str">
        <f>VLOOKUP(G3,номенклатури!$A$1:$C$187,2,0)</f>
        <v>………………………………………………………………….</v>
      </c>
      <c r="G5" s="39"/>
      <c r="H5" s="39"/>
      <c r="I5" s="39"/>
      <c r="J5" s="39"/>
      <c r="K5" s="40"/>
      <c r="L5" s="40"/>
      <c r="M5" s="40"/>
      <c r="N5" s="40"/>
      <c r="O5" s="41"/>
      <c r="P5" s="41"/>
      <c r="Q5" s="42"/>
      <c r="R5" s="42"/>
      <c r="S5" s="42"/>
      <c r="T5" s="42"/>
      <c r="U5" s="42"/>
      <c r="V5" s="43"/>
    </row>
    <row r="6" spans="1:22" s="10" customFormat="1" ht="53.25" thickBot="1" x14ac:dyDescent="0.25">
      <c r="A6" s="93"/>
      <c r="B6" s="94"/>
      <c r="C6" s="93"/>
      <c r="D6" s="93"/>
      <c r="E6" s="93"/>
      <c r="F6" s="44" t="s">
        <v>381</v>
      </c>
      <c r="G6" s="45" t="s">
        <v>196</v>
      </c>
      <c r="H6" s="45" t="s">
        <v>420</v>
      </c>
      <c r="I6" s="45" t="s">
        <v>191</v>
      </c>
      <c r="J6" s="45" t="s">
        <v>421</v>
      </c>
      <c r="K6" s="45" t="s">
        <v>192</v>
      </c>
      <c r="L6" s="45" t="s">
        <v>185</v>
      </c>
      <c r="M6" s="46" t="s">
        <v>195</v>
      </c>
      <c r="N6" s="46" t="s">
        <v>194</v>
      </c>
      <c r="O6" s="46" t="s">
        <v>189</v>
      </c>
      <c r="P6" s="46" t="s">
        <v>380</v>
      </c>
      <c r="Q6" s="45" t="s">
        <v>193</v>
      </c>
      <c r="R6" s="45" t="s">
        <v>186</v>
      </c>
      <c r="S6" s="45" t="s">
        <v>393</v>
      </c>
      <c r="T6" s="45" t="s">
        <v>190</v>
      </c>
      <c r="U6" s="45" t="s">
        <v>188</v>
      </c>
      <c r="V6" s="47" t="s">
        <v>394</v>
      </c>
    </row>
    <row r="7" spans="1:22" s="10" customFormat="1" ht="15" customHeight="1" thickBot="1" x14ac:dyDescent="0.25">
      <c r="A7" s="93"/>
      <c r="B7" s="94"/>
      <c r="C7" s="93"/>
      <c r="D7" s="93"/>
      <c r="E7" s="93"/>
      <c r="F7" s="48">
        <v>1</v>
      </c>
      <c r="G7" s="49">
        <f>F7+1</f>
        <v>2</v>
      </c>
      <c r="H7" s="49">
        <f t="shared" ref="H7:U7" si="0">G7+1</f>
        <v>3</v>
      </c>
      <c r="I7" s="49">
        <f t="shared" si="0"/>
        <v>4</v>
      </c>
      <c r="J7" s="49">
        <f t="shared" si="0"/>
        <v>5</v>
      </c>
      <c r="K7" s="49">
        <f t="shared" si="0"/>
        <v>6</v>
      </c>
      <c r="L7" s="49">
        <f t="shared" si="0"/>
        <v>7</v>
      </c>
      <c r="M7" s="49">
        <f t="shared" si="0"/>
        <v>8</v>
      </c>
      <c r="N7" s="49">
        <f t="shared" si="0"/>
        <v>9</v>
      </c>
      <c r="O7" s="49">
        <f t="shared" si="0"/>
        <v>10</v>
      </c>
      <c r="P7" s="49">
        <f t="shared" si="0"/>
        <v>11</v>
      </c>
      <c r="Q7" s="49">
        <f t="shared" si="0"/>
        <v>12</v>
      </c>
      <c r="R7" s="49">
        <f t="shared" si="0"/>
        <v>13</v>
      </c>
      <c r="S7" s="49">
        <f t="shared" si="0"/>
        <v>14</v>
      </c>
      <c r="T7" s="49">
        <f t="shared" si="0"/>
        <v>15</v>
      </c>
      <c r="U7" s="49">
        <f t="shared" si="0"/>
        <v>16</v>
      </c>
      <c r="V7" s="50">
        <f t="shared" ref="V7" si="1">U7+1</f>
        <v>17</v>
      </c>
    </row>
    <row r="8" spans="1:22" s="24" customFormat="1" ht="15" customHeight="1" thickBot="1" x14ac:dyDescent="0.3">
      <c r="A8" s="95" t="str">
        <f>$G$2</f>
        <v>1_2026</v>
      </c>
      <c r="B8" s="96" t="str">
        <f>$G$3</f>
        <v>…………</v>
      </c>
      <c r="C8" s="97" t="s">
        <v>438</v>
      </c>
      <c r="D8" s="97" t="s">
        <v>443</v>
      </c>
      <c r="E8" s="98" t="s">
        <v>442</v>
      </c>
      <c r="F8" s="51" t="s">
        <v>396</v>
      </c>
      <c r="G8" s="82">
        <f>SUM(G11:G23)</f>
        <v>0</v>
      </c>
      <c r="H8" s="103">
        <f>MIN(H11:H23)</f>
        <v>0</v>
      </c>
      <c r="I8" s="103">
        <f>IFERROR(SUMPRODUCT(G11:G23,I11:I23)/SUM(G11:G23),0)</f>
        <v>0</v>
      </c>
      <c r="J8" s="103">
        <f>MAX(J11:J23)</f>
        <v>0</v>
      </c>
      <c r="K8" s="103">
        <f t="shared" ref="K8:S8" si="2">SUM(K11:K23)</f>
        <v>0</v>
      </c>
      <c r="L8" s="103">
        <f t="shared" si="2"/>
        <v>0</v>
      </c>
      <c r="M8" s="103">
        <f t="shared" si="2"/>
        <v>0</v>
      </c>
      <c r="N8" s="103">
        <f t="shared" si="2"/>
        <v>0</v>
      </c>
      <c r="O8" s="103">
        <f t="shared" si="2"/>
        <v>0</v>
      </c>
      <c r="P8" s="103">
        <f t="shared" si="2"/>
        <v>0</v>
      </c>
      <c r="Q8" s="104">
        <f t="shared" si="2"/>
        <v>0</v>
      </c>
      <c r="R8" s="104">
        <f t="shared" si="2"/>
        <v>0</v>
      </c>
      <c r="S8" s="104">
        <f t="shared" si="2"/>
        <v>0</v>
      </c>
      <c r="T8" s="104">
        <f t="shared" ref="T8:T23" si="3">IF(G8=0,0,(SUM(M8:Q8)/G8))</f>
        <v>0</v>
      </c>
      <c r="U8" s="104">
        <f t="shared" ref="U8:U10" si="4">SUM(M8:R8)</f>
        <v>0</v>
      </c>
      <c r="V8" s="105">
        <f>SUM(M8:S8)</f>
        <v>0</v>
      </c>
    </row>
    <row r="9" spans="1:22" s="26" customFormat="1" ht="13.5" hidden="1" thickBot="1" x14ac:dyDescent="0.3">
      <c r="A9" s="95" t="str">
        <f t="shared" ref="A9:A23" si="5">$G$2</f>
        <v>1_2026</v>
      </c>
      <c r="B9" s="96" t="str">
        <f t="shared" ref="B9:B23" si="6">$G$3</f>
        <v>…………</v>
      </c>
      <c r="C9" s="97" t="s">
        <v>438</v>
      </c>
      <c r="D9" s="97" t="s">
        <v>443</v>
      </c>
      <c r="E9" s="96">
        <v>101001</v>
      </c>
      <c r="F9" s="25" t="s">
        <v>397</v>
      </c>
      <c r="G9" s="83">
        <f>SUM(G11:G15)</f>
        <v>0</v>
      </c>
      <c r="H9" s="84">
        <f>MIN(H11:H15)</f>
        <v>0</v>
      </c>
      <c r="I9" s="84">
        <f>IFERROR(SUMPRODUCT(G11:G15,I11:I15)/SUM(G11:G15),0)</f>
        <v>0</v>
      </c>
      <c r="J9" s="84">
        <f>MAX(J11:J15)</f>
        <v>0</v>
      </c>
      <c r="K9" s="84">
        <f t="shared" ref="K9:S9" si="7">SUM(K11:K15)</f>
        <v>0</v>
      </c>
      <c r="L9" s="83">
        <f t="shared" si="7"/>
        <v>0</v>
      </c>
      <c r="M9" s="84">
        <f t="shared" si="7"/>
        <v>0</v>
      </c>
      <c r="N9" s="84">
        <f t="shared" si="7"/>
        <v>0</v>
      </c>
      <c r="O9" s="84">
        <f t="shared" si="7"/>
        <v>0</v>
      </c>
      <c r="P9" s="84">
        <f t="shared" si="7"/>
        <v>0</v>
      </c>
      <c r="Q9" s="6">
        <f t="shared" si="7"/>
        <v>0</v>
      </c>
      <c r="R9" s="6">
        <f t="shared" si="7"/>
        <v>0</v>
      </c>
      <c r="S9" s="6">
        <f t="shared" si="7"/>
        <v>0</v>
      </c>
      <c r="T9" s="6">
        <f t="shared" si="3"/>
        <v>0</v>
      </c>
      <c r="U9" s="6">
        <f t="shared" si="4"/>
        <v>0</v>
      </c>
      <c r="V9" s="7">
        <f t="shared" ref="V9:V23" si="8">SUM(M9:S9)</f>
        <v>0</v>
      </c>
    </row>
    <row r="10" spans="1:22" s="26" customFormat="1" ht="13.5" hidden="1" thickBot="1" x14ac:dyDescent="0.3">
      <c r="A10" s="95" t="str">
        <f t="shared" si="5"/>
        <v>1_2026</v>
      </c>
      <c r="B10" s="96" t="str">
        <f t="shared" si="6"/>
        <v>…………</v>
      </c>
      <c r="C10" s="97" t="s">
        <v>438</v>
      </c>
      <c r="D10" s="97" t="s">
        <v>443</v>
      </c>
      <c r="E10" s="96">
        <v>101008</v>
      </c>
      <c r="F10" s="25" t="s">
        <v>175</v>
      </c>
      <c r="G10" s="83">
        <f>SUM(G17:G19)</f>
        <v>0</v>
      </c>
      <c r="H10" s="84">
        <f>MIN(H17:H19)</f>
        <v>0</v>
      </c>
      <c r="I10" s="84">
        <f>IFERROR(SUMPRODUCT(G17:G19,I17:I19)/SUM(G17:G19),0)</f>
        <v>0</v>
      </c>
      <c r="J10" s="84">
        <f>MAX(J17:J19)</f>
        <v>0</v>
      </c>
      <c r="K10" s="84">
        <f t="shared" ref="K10:S10" si="9">SUM(K17:K19)</f>
        <v>0</v>
      </c>
      <c r="L10" s="83">
        <f t="shared" si="9"/>
        <v>0</v>
      </c>
      <c r="M10" s="84">
        <f t="shared" si="9"/>
        <v>0</v>
      </c>
      <c r="N10" s="84">
        <f t="shared" si="9"/>
        <v>0</v>
      </c>
      <c r="O10" s="84">
        <f t="shared" si="9"/>
        <v>0</v>
      </c>
      <c r="P10" s="84">
        <f t="shared" si="9"/>
        <v>0</v>
      </c>
      <c r="Q10" s="6">
        <f t="shared" si="9"/>
        <v>0</v>
      </c>
      <c r="R10" s="6">
        <f t="shared" si="9"/>
        <v>0</v>
      </c>
      <c r="S10" s="6">
        <f t="shared" si="9"/>
        <v>0</v>
      </c>
      <c r="T10" s="6">
        <f t="shared" si="3"/>
        <v>0</v>
      </c>
      <c r="U10" s="6">
        <f t="shared" si="4"/>
        <v>0</v>
      </c>
      <c r="V10" s="7">
        <f t="shared" si="8"/>
        <v>0</v>
      </c>
    </row>
    <row r="11" spans="1:22" s="26" customFormat="1" ht="15.75" customHeight="1" x14ac:dyDescent="0.25">
      <c r="A11" s="95" t="str">
        <f t="shared" si="5"/>
        <v>1_2026</v>
      </c>
      <c r="B11" s="96" t="str">
        <f t="shared" si="6"/>
        <v>…………</v>
      </c>
      <c r="C11" s="97" t="s">
        <v>438</v>
      </c>
      <c r="D11" s="97" t="s">
        <v>443</v>
      </c>
      <c r="E11" s="96">
        <v>101002</v>
      </c>
      <c r="F11" s="52" t="s">
        <v>398</v>
      </c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5"/>
      <c r="R11" s="75"/>
      <c r="S11" s="75"/>
      <c r="T11" s="106">
        <f>IF(G11=0,0,(SUM(M11:Q11)/G11))</f>
        <v>0</v>
      </c>
      <c r="U11" s="106">
        <f>SUM(M11:R11)</f>
        <v>0</v>
      </c>
      <c r="V11" s="107">
        <f t="shared" si="8"/>
        <v>0</v>
      </c>
    </row>
    <row r="12" spans="1:22" s="26" customFormat="1" ht="15.75" customHeight="1" x14ac:dyDescent="0.25">
      <c r="A12" s="95" t="str">
        <f t="shared" si="5"/>
        <v>1_2026</v>
      </c>
      <c r="B12" s="96" t="str">
        <f t="shared" si="6"/>
        <v>…………</v>
      </c>
      <c r="C12" s="97" t="s">
        <v>438</v>
      </c>
      <c r="D12" s="97" t="s">
        <v>443</v>
      </c>
      <c r="E12" s="96">
        <v>101003</v>
      </c>
      <c r="F12" s="53" t="s">
        <v>399</v>
      </c>
      <c r="G12" s="76"/>
      <c r="H12" s="76"/>
      <c r="I12" s="77"/>
      <c r="J12" s="77"/>
      <c r="K12" s="77"/>
      <c r="L12" s="76"/>
      <c r="M12" s="77"/>
      <c r="N12" s="77"/>
      <c r="O12" s="77"/>
      <c r="P12" s="77"/>
      <c r="Q12" s="78"/>
      <c r="R12" s="78"/>
      <c r="S12" s="78"/>
      <c r="T12" s="108">
        <f t="shared" si="3"/>
        <v>0</v>
      </c>
      <c r="U12" s="108">
        <f t="shared" ref="U12:U23" si="10">SUM(M12:R12)</f>
        <v>0</v>
      </c>
      <c r="V12" s="109">
        <f t="shared" si="8"/>
        <v>0</v>
      </c>
    </row>
    <row r="13" spans="1:22" s="26" customFormat="1" ht="15.75" customHeight="1" x14ac:dyDescent="0.25">
      <c r="A13" s="95" t="str">
        <f t="shared" si="5"/>
        <v>1_2026</v>
      </c>
      <c r="B13" s="96" t="str">
        <f t="shared" si="6"/>
        <v>…………</v>
      </c>
      <c r="C13" s="97" t="s">
        <v>438</v>
      </c>
      <c r="D13" s="97" t="s">
        <v>443</v>
      </c>
      <c r="E13" s="96">
        <v>101004</v>
      </c>
      <c r="F13" s="53" t="s">
        <v>433</v>
      </c>
      <c r="G13" s="76"/>
      <c r="H13" s="76"/>
      <c r="I13" s="77"/>
      <c r="J13" s="77"/>
      <c r="K13" s="77"/>
      <c r="L13" s="76"/>
      <c r="M13" s="77"/>
      <c r="N13" s="77"/>
      <c r="O13" s="77"/>
      <c r="P13" s="77"/>
      <c r="Q13" s="78"/>
      <c r="R13" s="78"/>
      <c r="S13" s="78"/>
      <c r="T13" s="108">
        <f t="shared" si="3"/>
        <v>0</v>
      </c>
      <c r="U13" s="108">
        <f t="shared" si="10"/>
        <v>0</v>
      </c>
      <c r="V13" s="109">
        <f>SUM(M13:S13)</f>
        <v>0</v>
      </c>
    </row>
    <row r="14" spans="1:22" s="26" customFormat="1" ht="15.75" customHeight="1" x14ac:dyDescent="0.25">
      <c r="A14" s="95" t="str">
        <f t="shared" si="5"/>
        <v>1_2026</v>
      </c>
      <c r="B14" s="96" t="str">
        <f t="shared" si="6"/>
        <v>…………</v>
      </c>
      <c r="C14" s="97" t="s">
        <v>438</v>
      </c>
      <c r="D14" s="97" t="s">
        <v>443</v>
      </c>
      <c r="E14" s="96">
        <v>101005</v>
      </c>
      <c r="F14" s="53" t="s">
        <v>434</v>
      </c>
      <c r="G14" s="76"/>
      <c r="H14" s="76"/>
      <c r="I14" s="77"/>
      <c r="J14" s="77"/>
      <c r="K14" s="77"/>
      <c r="L14" s="76"/>
      <c r="M14" s="77"/>
      <c r="N14" s="77"/>
      <c r="O14" s="77"/>
      <c r="P14" s="77"/>
      <c r="Q14" s="78"/>
      <c r="R14" s="78"/>
      <c r="S14" s="78"/>
      <c r="T14" s="108">
        <f t="shared" si="3"/>
        <v>0</v>
      </c>
      <c r="U14" s="108">
        <f t="shared" si="10"/>
        <v>0</v>
      </c>
      <c r="V14" s="109">
        <f t="shared" si="8"/>
        <v>0</v>
      </c>
    </row>
    <row r="15" spans="1:22" s="26" customFormat="1" ht="15.75" customHeight="1" x14ac:dyDescent="0.25">
      <c r="A15" s="95" t="str">
        <f t="shared" si="5"/>
        <v>1_2026</v>
      </c>
      <c r="B15" s="96" t="str">
        <f t="shared" si="6"/>
        <v>…………</v>
      </c>
      <c r="C15" s="97" t="s">
        <v>438</v>
      </c>
      <c r="D15" s="97" t="s">
        <v>443</v>
      </c>
      <c r="E15" s="96">
        <v>101006</v>
      </c>
      <c r="F15" s="53" t="s">
        <v>432</v>
      </c>
      <c r="G15" s="76"/>
      <c r="H15" s="76"/>
      <c r="I15" s="77"/>
      <c r="J15" s="77"/>
      <c r="K15" s="77"/>
      <c r="L15" s="76"/>
      <c r="M15" s="77"/>
      <c r="N15" s="77"/>
      <c r="O15" s="77"/>
      <c r="P15" s="77"/>
      <c r="Q15" s="78"/>
      <c r="R15" s="78"/>
      <c r="S15" s="78"/>
      <c r="T15" s="108">
        <f t="shared" si="3"/>
        <v>0</v>
      </c>
      <c r="U15" s="108">
        <f t="shared" si="10"/>
        <v>0</v>
      </c>
      <c r="V15" s="109">
        <f t="shared" si="8"/>
        <v>0</v>
      </c>
    </row>
    <row r="16" spans="1:22" s="26" customFormat="1" ht="15.75" customHeight="1" x14ac:dyDescent="0.25">
      <c r="A16" s="95" t="str">
        <f t="shared" si="5"/>
        <v>1_2026</v>
      </c>
      <c r="B16" s="96" t="str">
        <f t="shared" si="6"/>
        <v>…………</v>
      </c>
      <c r="C16" s="97" t="s">
        <v>438</v>
      </c>
      <c r="D16" s="97" t="s">
        <v>443</v>
      </c>
      <c r="E16" s="96">
        <v>101007</v>
      </c>
      <c r="F16" s="53" t="s">
        <v>173</v>
      </c>
      <c r="G16" s="76"/>
      <c r="H16" s="76"/>
      <c r="I16" s="77"/>
      <c r="J16" s="77"/>
      <c r="K16" s="77"/>
      <c r="L16" s="76"/>
      <c r="M16" s="77"/>
      <c r="N16" s="77"/>
      <c r="O16" s="77"/>
      <c r="P16" s="77"/>
      <c r="Q16" s="78"/>
      <c r="R16" s="78"/>
      <c r="S16" s="78"/>
      <c r="T16" s="108">
        <f t="shared" si="3"/>
        <v>0</v>
      </c>
      <c r="U16" s="108">
        <f t="shared" si="10"/>
        <v>0</v>
      </c>
      <c r="V16" s="109">
        <f t="shared" si="8"/>
        <v>0</v>
      </c>
    </row>
    <row r="17" spans="1:22" s="26" customFormat="1" ht="15.75" customHeight="1" x14ac:dyDescent="0.25">
      <c r="A17" s="95" t="str">
        <f t="shared" si="5"/>
        <v>1_2026</v>
      </c>
      <c r="B17" s="96" t="str">
        <f t="shared" si="6"/>
        <v>…………</v>
      </c>
      <c r="C17" s="97" t="s">
        <v>438</v>
      </c>
      <c r="D17" s="97" t="s">
        <v>443</v>
      </c>
      <c r="E17" s="96">
        <v>101009</v>
      </c>
      <c r="F17" s="53" t="s">
        <v>422</v>
      </c>
      <c r="G17" s="76"/>
      <c r="H17" s="76"/>
      <c r="I17" s="77"/>
      <c r="J17" s="77"/>
      <c r="K17" s="77"/>
      <c r="L17" s="76"/>
      <c r="M17" s="77"/>
      <c r="N17" s="77"/>
      <c r="O17" s="77"/>
      <c r="P17" s="77"/>
      <c r="Q17" s="78"/>
      <c r="R17" s="78"/>
      <c r="S17" s="78"/>
      <c r="T17" s="108">
        <f t="shared" si="3"/>
        <v>0</v>
      </c>
      <c r="U17" s="108">
        <f t="shared" si="10"/>
        <v>0</v>
      </c>
      <c r="V17" s="109">
        <f t="shared" si="8"/>
        <v>0</v>
      </c>
    </row>
    <row r="18" spans="1:22" s="26" customFormat="1" ht="15.75" customHeight="1" x14ac:dyDescent="0.25">
      <c r="A18" s="95" t="str">
        <f t="shared" si="5"/>
        <v>1_2026</v>
      </c>
      <c r="B18" s="96" t="str">
        <f t="shared" si="6"/>
        <v>…………</v>
      </c>
      <c r="C18" s="97" t="s">
        <v>438</v>
      </c>
      <c r="D18" s="97" t="s">
        <v>443</v>
      </c>
      <c r="E18" s="96">
        <v>101010</v>
      </c>
      <c r="F18" s="53" t="s">
        <v>423</v>
      </c>
      <c r="G18" s="76"/>
      <c r="H18" s="76"/>
      <c r="I18" s="77"/>
      <c r="J18" s="77"/>
      <c r="K18" s="77"/>
      <c r="L18" s="76"/>
      <c r="M18" s="77"/>
      <c r="N18" s="77"/>
      <c r="O18" s="77"/>
      <c r="P18" s="77"/>
      <c r="Q18" s="78"/>
      <c r="R18" s="78"/>
      <c r="S18" s="78"/>
      <c r="T18" s="108">
        <f t="shared" si="3"/>
        <v>0</v>
      </c>
      <c r="U18" s="108">
        <f t="shared" si="10"/>
        <v>0</v>
      </c>
      <c r="V18" s="109">
        <f t="shared" si="8"/>
        <v>0</v>
      </c>
    </row>
    <row r="19" spans="1:22" s="26" customFormat="1" ht="15.75" customHeight="1" x14ac:dyDescent="0.25">
      <c r="A19" s="95" t="str">
        <f t="shared" si="5"/>
        <v>1_2026</v>
      </c>
      <c r="B19" s="96" t="str">
        <f t="shared" si="6"/>
        <v>…………</v>
      </c>
      <c r="C19" s="97" t="s">
        <v>438</v>
      </c>
      <c r="D19" s="97" t="s">
        <v>443</v>
      </c>
      <c r="E19" s="96">
        <v>101011</v>
      </c>
      <c r="F19" s="53" t="s">
        <v>435</v>
      </c>
      <c r="G19" s="76"/>
      <c r="H19" s="76"/>
      <c r="I19" s="77"/>
      <c r="J19" s="77"/>
      <c r="K19" s="77"/>
      <c r="L19" s="76"/>
      <c r="M19" s="77"/>
      <c r="N19" s="77"/>
      <c r="O19" s="77"/>
      <c r="P19" s="77"/>
      <c r="Q19" s="78"/>
      <c r="R19" s="78"/>
      <c r="S19" s="78"/>
      <c r="T19" s="108">
        <f t="shared" si="3"/>
        <v>0</v>
      </c>
      <c r="U19" s="108">
        <f t="shared" si="10"/>
        <v>0</v>
      </c>
      <c r="V19" s="109">
        <f t="shared" si="8"/>
        <v>0</v>
      </c>
    </row>
    <row r="20" spans="1:22" s="26" customFormat="1" ht="15.75" customHeight="1" x14ac:dyDescent="0.25">
      <c r="A20" s="95" t="str">
        <f t="shared" si="5"/>
        <v>1_2026</v>
      </c>
      <c r="B20" s="96" t="str">
        <f t="shared" si="6"/>
        <v>…………</v>
      </c>
      <c r="C20" s="97" t="s">
        <v>438</v>
      </c>
      <c r="D20" s="97" t="s">
        <v>443</v>
      </c>
      <c r="E20" s="96">
        <v>101012</v>
      </c>
      <c r="F20" s="53" t="s">
        <v>429</v>
      </c>
      <c r="G20" s="76"/>
      <c r="H20" s="76"/>
      <c r="I20" s="77"/>
      <c r="J20" s="77"/>
      <c r="K20" s="77"/>
      <c r="L20" s="76"/>
      <c r="M20" s="77"/>
      <c r="N20" s="77"/>
      <c r="O20" s="77"/>
      <c r="P20" s="77"/>
      <c r="Q20" s="78"/>
      <c r="R20" s="78"/>
      <c r="S20" s="78"/>
      <c r="T20" s="108">
        <f t="shared" si="3"/>
        <v>0</v>
      </c>
      <c r="U20" s="108">
        <f t="shared" si="10"/>
        <v>0</v>
      </c>
      <c r="V20" s="109">
        <f t="shared" si="8"/>
        <v>0</v>
      </c>
    </row>
    <row r="21" spans="1:22" s="26" customFormat="1" ht="15.75" customHeight="1" x14ac:dyDescent="0.25">
      <c r="A21" s="95" t="str">
        <f t="shared" si="5"/>
        <v>1_2026</v>
      </c>
      <c r="B21" s="96" t="str">
        <f t="shared" si="6"/>
        <v>…………</v>
      </c>
      <c r="C21" s="97" t="s">
        <v>438</v>
      </c>
      <c r="D21" s="97" t="s">
        <v>443</v>
      </c>
      <c r="E21" s="96">
        <v>101013</v>
      </c>
      <c r="F21" s="53" t="s">
        <v>430</v>
      </c>
      <c r="G21" s="76"/>
      <c r="H21" s="76"/>
      <c r="I21" s="77"/>
      <c r="J21" s="77"/>
      <c r="K21" s="77"/>
      <c r="L21" s="76"/>
      <c r="M21" s="77"/>
      <c r="N21" s="77"/>
      <c r="O21" s="77"/>
      <c r="P21" s="77"/>
      <c r="Q21" s="78"/>
      <c r="R21" s="78"/>
      <c r="S21" s="78"/>
      <c r="T21" s="108">
        <f t="shared" si="3"/>
        <v>0</v>
      </c>
      <c r="U21" s="108">
        <f t="shared" si="10"/>
        <v>0</v>
      </c>
      <c r="V21" s="109">
        <f t="shared" si="8"/>
        <v>0</v>
      </c>
    </row>
    <row r="22" spans="1:22" s="26" customFormat="1" ht="15.75" customHeight="1" x14ac:dyDescent="0.25">
      <c r="A22" s="95" t="str">
        <f t="shared" si="5"/>
        <v>1_2026</v>
      </c>
      <c r="B22" s="96" t="str">
        <f t="shared" si="6"/>
        <v>…………</v>
      </c>
      <c r="C22" s="97" t="s">
        <v>438</v>
      </c>
      <c r="D22" s="97" t="s">
        <v>443</v>
      </c>
      <c r="E22" s="96">
        <v>101014</v>
      </c>
      <c r="F22" s="53" t="s">
        <v>174</v>
      </c>
      <c r="G22" s="76"/>
      <c r="H22" s="76"/>
      <c r="I22" s="77"/>
      <c r="J22" s="77"/>
      <c r="K22" s="77"/>
      <c r="L22" s="76"/>
      <c r="M22" s="77"/>
      <c r="N22" s="77"/>
      <c r="O22" s="77"/>
      <c r="P22" s="77"/>
      <c r="Q22" s="78"/>
      <c r="R22" s="78"/>
      <c r="S22" s="78"/>
      <c r="T22" s="108">
        <f t="shared" si="3"/>
        <v>0</v>
      </c>
      <c r="U22" s="108">
        <f t="shared" si="10"/>
        <v>0</v>
      </c>
      <c r="V22" s="109">
        <f t="shared" si="8"/>
        <v>0</v>
      </c>
    </row>
    <row r="23" spans="1:22" s="26" customFormat="1" ht="15.75" customHeight="1" thickBot="1" x14ac:dyDescent="0.3">
      <c r="A23" s="95" t="str">
        <f t="shared" si="5"/>
        <v>1_2026</v>
      </c>
      <c r="B23" s="96" t="str">
        <f t="shared" si="6"/>
        <v>…………</v>
      </c>
      <c r="C23" s="97" t="s">
        <v>438</v>
      </c>
      <c r="D23" s="97" t="s">
        <v>443</v>
      </c>
      <c r="E23" s="96">
        <v>101015</v>
      </c>
      <c r="F23" s="54" t="s">
        <v>400</v>
      </c>
      <c r="G23" s="79"/>
      <c r="H23" s="79"/>
      <c r="I23" s="80"/>
      <c r="J23" s="80"/>
      <c r="K23" s="80"/>
      <c r="L23" s="79"/>
      <c r="M23" s="80"/>
      <c r="N23" s="80"/>
      <c r="O23" s="80"/>
      <c r="P23" s="80"/>
      <c r="Q23" s="81"/>
      <c r="R23" s="81"/>
      <c r="S23" s="81"/>
      <c r="T23" s="110">
        <f t="shared" si="3"/>
        <v>0</v>
      </c>
      <c r="U23" s="110">
        <f t="shared" si="10"/>
        <v>0</v>
      </c>
      <c r="V23" s="111">
        <f t="shared" si="8"/>
        <v>0</v>
      </c>
    </row>
    <row r="24" spans="1:22" s="10" customFormat="1" ht="42.75" customHeight="1" thickBot="1" x14ac:dyDescent="0.25">
      <c r="A24" s="93"/>
      <c r="B24" s="94"/>
      <c r="C24" s="93"/>
      <c r="D24" s="93"/>
      <c r="E24" s="93"/>
      <c r="F24" s="55" t="s">
        <v>384</v>
      </c>
      <c r="G24" s="61" t="s">
        <v>187</v>
      </c>
      <c r="H24" s="61" t="s">
        <v>395</v>
      </c>
      <c r="I24" s="61" t="s">
        <v>393</v>
      </c>
      <c r="J24" s="62" t="s">
        <v>3</v>
      </c>
      <c r="K24" s="63" t="s">
        <v>394</v>
      </c>
      <c r="N24" s="121" t="s">
        <v>431</v>
      </c>
      <c r="O24" s="121"/>
      <c r="P24" s="121"/>
      <c r="Q24" s="121"/>
      <c r="R24" s="121"/>
      <c r="S24" s="121"/>
      <c r="T24" s="121"/>
      <c r="U24" s="121"/>
      <c r="V24" s="121"/>
    </row>
    <row r="25" spans="1:22" s="27" customFormat="1" ht="15" customHeight="1" thickBot="1" x14ac:dyDescent="0.3">
      <c r="A25" s="93"/>
      <c r="B25" s="94"/>
      <c r="C25" s="93"/>
      <c r="D25" s="93"/>
      <c r="E25" s="93"/>
      <c r="F25" s="48">
        <v>1</v>
      </c>
      <c r="G25" s="49">
        <v>2</v>
      </c>
      <c r="H25" s="49">
        <v>3</v>
      </c>
      <c r="I25" s="49">
        <v>4</v>
      </c>
      <c r="J25" s="64">
        <v>5</v>
      </c>
      <c r="K25" s="50">
        <v>6</v>
      </c>
      <c r="N25" s="69" t="s">
        <v>425</v>
      </c>
      <c r="O25" s="70"/>
      <c r="P25" s="70"/>
      <c r="Q25" s="70"/>
      <c r="R25" s="70"/>
      <c r="S25" s="70"/>
      <c r="T25" s="70"/>
      <c r="U25" s="70"/>
      <c r="V25" s="71"/>
    </row>
    <row r="26" spans="1:22" s="24" customFormat="1" ht="15" customHeight="1" thickBot="1" x14ac:dyDescent="0.3">
      <c r="A26" s="96" t="str">
        <f>$G$2</f>
        <v>1_2026</v>
      </c>
      <c r="B26" s="99" t="str">
        <f>$G$3</f>
        <v>…………</v>
      </c>
      <c r="C26" s="97" t="s">
        <v>439</v>
      </c>
      <c r="D26" s="97" t="s">
        <v>443</v>
      </c>
      <c r="E26" s="96" t="s">
        <v>176</v>
      </c>
      <c r="F26" s="56" t="s">
        <v>184</v>
      </c>
      <c r="G26" s="82">
        <f>SUM(G27:G30)</f>
        <v>0</v>
      </c>
      <c r="H26" s="103">
        <f>SUM(H27:H30)</f>
        <v>0</v>
      </c>
      <c r="I26" s="103">
        <f>SUM(I27:I30)</f>
        <v>0</v>
      </c>
      <c r="J26" s="103">
        <f>IF(G26=0,0,(H26/G26))</f>
        <v>0</v>
      </c>
      <c r="K26" s="112">
        <f>SUM(H26:I26)</f>
        <v>0</v>
      </c>
      <c r="N26" s="122"/>
      <c r="O26" s="123"/>
      <c r="P26" s="123"/>
      <c r="Q26" s="123"/>
      <c r="R26" s="123"/>
      <c r="S26" s="123"/>
      <c r="T26" s="123"/>
      <c r="U26" s="123"/>
      <c r="V26" s="124"/>
    </row>
    <row r="27" spans="1:22" s="26" customFormat="1" ht="15.75" customHeight="1" x14ac:dyDescent="0.25">
      <c r="A27" s="99" t="str">
        <f>$G$2</f>
        <v>1_2026</v>
      </c>
      <c r="B27" s="99" t="str">
        <f>$G$3</f>
        <v>…………</v>
      </c>
      <c r="C27" s="97" t="s">
        <v>439</v>
      </c>
      <c r="D27" s="97" t="s">
        <v>443</v>
      </c>
      <c r="E27" s="96" t="s">
        <v>0</v>
      </c>
      <c r="F27" s="57" t="s">
        <v>180</v>
      </c>
      <c r="G27" s="28"/>
      <c r="H27" s="29"/>
      <c r="I27" s="29"/>
      <c r="J27" s="113">
        <f>IF(G27=0,0,(H27/G27))</f>
        <v>0</v>
      </c>
      <c r="K27" s="114">
        <f>SUM(H27:I27)</f>
        <v>0</v>
      </c>
      <c r="N27" s="125"/>
      <c r="O27" s="126"/>
      <c r="P27" s="126"/>
      <c r="Q27" s="126"/>
      <c r="R27" s="126"/>
      <c r="S27" s="126"/>
      <c r="T27" s="126"/>
      <c r="U27" s="126"/>
      <c r="V27" s="127"/>
    </row>
    <row r="28" spans="1:22" s="26" customFormat="1" ht="15" customHeight="1" x14ac:dyDescent="0.25">
      <c r="A28" s="99" t="str">
        <f>$G$2</f>
        <v>1_2026</v>
      </c>
      <c r="B28" s="99" t="str">
        <f>$G$3</f>
        <v>…………</v>
      </c>
      <c r="C28" s="97" t="s">
        <v>439</v>
      </c>
      <c r="D28" s="97" t="s">
        <v>443</v>
      </c>
      <c r="E28" s="96" t="s">
        <v>1</v>
      </c>
      <c r="F28" s="58" t="s">
        <v>175</v>
      </c>
      <c r="G28" s="30"/>
      <c r="H28" s="31"/>
      <c r="I28" s="31"/>
      <c r="J28" s="115">
        <f>IF(G28=0,0,(H28/G28))</f>
        <v>0</v>
      </c>
      <c r="K28" s="116">
        <f>SUM(H28:I28)</f>
        <v>0</v>
      </c>
      <c r="N28" s="125"/>
      <c r="O28" s="126"/>
      <c r="P28" s="126"/>
      <c r="Q28" s="126"/>
      <c r="R28" s="126"/>
      <c r="S28" s="126"/>
      <c r="T28" s="126"/>
      <c r="U28" s="126"/>
      <c r="V28" s="127"/>
    </row>
    <row r="29" spans="1:22" s="26" customFormat="1" ht="15" customHeight="1" x14ac:dyDescent="0.25">
      <c r="A29" s="99" t="str">
        <f>$G$2</f>
        <v>1_2026</v>
      </c>
      <c r="B29" s="99" t="str">
        <f>$G$3</f>
        <v>…………</v>
      </c>
      <c r="C29" s="97" t="s">
        <v>439</v>
      </c>
      <c r="D29" s="97" t="s">
        <v>443</v>
      </c>
      <c r="E29" s="96" t="s">
        <v>373</v>
      </c>
      <c r="F29" s="58" t="s">
        <v>174</v>
      </c>
      <c r="G29" s="30"/>
      <c r="H29" s="31"/>
      <c r="I29" s="31"/>
      <c r="J29" s="115">
        <f>IF(G29=0,0,(H29/G29))</f>
        <v>0</v>
      </c>
      <c r="K29" s="116">
        <f>SUM(H29:I29)</f>
        <v>0</v>
      </c>
      <c r="N29" s="125"/>
      <c r="O29" s="126"/>
      <c r="P29" s="126"/>
      <c r="Q29" s="126"/>
      <c r="R29" s="126"/>
      <c r="S29" s="126"/>
      <c r="T29" s="126"/>
      <c r="U29" s="126"/>
      <c r="V29" s="127"/>
    </row>
    <row r="30" spans="1:22" s="26" customFormat="1" ht="15.75" customHeight="1" thickBot="1" x14ac:dyDescent="0.3">
      <c r="A30" s="99" t="str">
        <f>$G$2</f>
        <v>1_2026</v>
      </c>
      <c r="B30" s="99" t="str">
        <f>$G$3</f>
        <v>…………</v>
      </c>
      <c r="C30" s="97" t="s">
        <v>439</v>
      </c>
      <c r="D30" s="97" t="s">
        <v>443</v>
      </c>
      <c r="E30" s="96" t="s">
        <v>2</v>
      </c>
      <c r="F30" s="59" t="s">
        <v>181</v>
      </c>
      <c r="G30" s="32"/>
      <c r="H30" s="33"/>
      <c r="I30" s="33"/>
      <c r="J30" s="117">
        <f>IF(G30=0,0,(H30/G30))</f>
        <v>0</v>
      </c>
      <c r="K30" s="118">
        <f>SUM(H30:I30)</f>
        <v>0</v>
      </c>
      <c r="N30" s="125"/>
      <c r="O30" s="126"/>
      <c r="P30" s="126"/>
      <c r="Q30" s="126"/>
      <c r="R30" s="126"/>
      <c r="S30" s="126"/>
      <c r="T30" s="126"/>
      <c r="U30" s="126"/>
      <c r="V30" s="127"/>
    </row>
    <row r="31" spans="1:22" s="10" customFormat="1" ht="42.75" thickBot="1" x14ac:dyDescent="0.25">
      <c r="A31" s="93"/>
      <c r="B31" s="94"/>
      <c r="C31" s="93"/>
      <c r="D31" s="93"/>
      <c r="E31" s="93"/>
      <c r="F31" s="44" t="s">
        <v>383</v>
      </c>
      <c r="G31" s="45" t="s">
        <v>426</v>
      </c>
      <c r="H31" s="46" t="s">
        <v>428</v>
      </c>
      <c r="I31" s="45" t="s">
        <v>427</v>
      </c>
      <c r="J31" s="45" t="s">
        <v>393</v>
      </c>
      <c r="K31" s="45" t="s">
        <v>382</v>
      </c>
      <c r="L31" s="47" t="s">
        <v>394</v>
      </c>
      <c r="N31" s="125"/>
      <c r="O31" s="126"/>
      <c r="P31" s="126"/>
      <c r="Q31" s="126"/>
      <c r="R31" s="126"/>
      <c r="S31" s="126"/>
      <c r="T31" s="126"/>
      <c r="U31" s="126"/>
      <c r="V31" s="127"/>
    </row>
    <row r="32" spans="1:22" s="27" customFormat="1" ht="15" customHeight="1" thickBot="1" x14ac:dyDescent="0.3">
      <c r="A32" s="93"/>
      <c r="B32" s="94"/>
      <c r="C32" s="93"/>
      <c r="D32" s="93"/>
      <c r="E32" s="93"/>
      <c r="F32" s="60">
        <v>1</v>
      </c>
      <c r="G32" s="66">
        <v>2</v>
      </c>
      <c r="H32" s="67">
        <v>3</v>
      </c>
      <c r="I32" s="66">
        <v>4</v>
      </c>
      <c r="J32" s="66">
        <v>5</v>
      </c>
      <c r="K32" s="66">
        <v>6</v>
      </c>
      <c r="L32" s="68">
        <v>7</v>
      </c>
      <c r="N32" s="125"/>
      <c r="O32" s="126"/>
      <c r="P32" s="126"/>
      <c r="Q32" s="126"/>
      <c r="R32" s="126"/>
      <c r="S32" s="126"/>
      <c r="T32" s="126"/>
      <c r="U32" s="126"/>
      <c r="V32" s="127"/>
    </row>
    <row r="33" spans="1:22" s="26" customFormat="1" ht="15" customHeight="1" thickBot="1" x14ac:dyDescent="0.3">
      <c r="A33" s="95" t="str">
        <f t="shared" ref="A33:A39" si="11">$G$2</f>
        <v>1_2026</v>
      </c>
      <c r="B33" s="96" t="str">
        <f t="shared" ref="B33:B39" si="12">$G$3</f>
        <v>…………</v>
      </c>
      <c r="C33" s="97" t="s">
        <v>440</v>
      </c>
      <c r="D33" s="97" t="s">
        <v>443</v>
      </c>
      <c r="E33" s="96" t="s">
        <v>177</v>
      </c>
      <c r="F33" s="56" t="s">
        <v>184</v>
      </c>
      <c r="G33" s="82">
        <f>SUM(G34:G39)</f>
        <v>0</v>
      </c>
      <c r="H33" s="103">
        <f t="shared" ref="H33:L33" si="13">SUM(H34:H39)</f>
        <v>0</v>
      </c>
      <c r="I33" s="103">
        <f t="shared" si="13"/>
        <v>0</v>
      </c>
      <c r="J33" s="103">
        <f t="shared" si="13"/>
        <v>0</v>
      </c>
      <c r="K33" s="65"/>
      <c r="L33" s="112">
        <f t="shared" si="13"/>
        <v>0</v>
      </c>
      <c r="N33" s="125"/>
      <c r="O33" s="126"/>
      <c r="P33" s="126"/>
      <c r="Q33" s="126"/>
      <c r="R33" s="126"/>
      <c r="S33" s="126"/>
      <c r="T33" s="126"/>
      <c r="U33" s="126"/>
      <c r="V33" s="127"/>
    </row>
    <row r="34" spans="1:22" s="26" customFormat="1" ht="15" customHeight="1" x14ac:dyDescent="0.25">
      <c r="A34" s="95" t="str">
        <f t="shared" si="11"/>
        <v>1_2026</v>
      </c>
      <c r="B34" s="96" t="str">
        <f t="shared" si="12"/>
        <v>…………</v>
      </c>
      <c r="C34" s="97" t="s">
        <v>440</v>
      </c>
      <c r="D34" s="97" t="s">
        <v>443</v>
      </c>
      <c r="E34" s="96" t="s">
        <v>374</v>
      </c>
      <c r="F34" s="57" t="s">
        <v>386</v>
      </c>
      <c r="G34" s="28"/>
      <c r="H34" s="28"/>
      <c r="I34" s="29"/>
      <c r="J34" s="29"/>
      <c r="K34" s="29"/>
      <c r="L34" s="114">
        <f>SUM(H34:J34)</f>
        <v>0</v>
      </c>
      <c r="N34" s="125"/>
      <c r="O34" s="126"/>
      <c r="P34" s="126"/>
      <c r="Q34" s="126"/>
      <c r="R34" s="126"/>
      <c r="S34" s="126"/>
      <c r="T34" s="126"/>
      <c r="U34" s="126"/>
      <c r="V34" s="127"/>
    </row>
    <row r="35" spans="1:22" s="26" customFormat="1" ht="15" customHeight="1" x14ac:dyDescent="0.25">
      <c r="A35" s="95" t="str">
        <f t="shared" si="11"/>
        <v>1_2026</v>
      </c>
      <c r="B35" s="96" t="str">
        <f t="shared" si="12"/>
        <v>…………</v>
      </c>
      <c r="C35" s="97" t="s">
        <v>440</v>
      </c>
      <c r="D35" s="97" t="s">
        <v>443</v>
      </c>
      <c r="E35" s="96" t="s">
        <v>441</v>
      </c>
      <c r="F35" s="57" t="s">
        <v>424</v>
      </c>
      <c r="G35" s="28"/>
      <c r="H35" s="28"/>
      <c r="I35" s="29"/>
      <c r="J35" s="29"/>
      <c r="K35" s="29"/>
      <c r="L35" s="114">
        <f t="shared" ref="L35:L39" si="14">SUM(H35:J35)</f>
        <v>0</v>
      </c>
      <c r="N35" s="125"/>
      <c r="O35" s="126"/>
      <c r="P35" s="126"/>
      <c r="Q35" s="126"/>
      <c r="R35" s="126"/>
      <c r="S35" s="126"/>
      <c r="T35" s="126"/>
      <c r="U35" s="126"/>
      <c r="V35" s="127"/>
    </row>
    <row r="36" spans="1:22" s="26" customFormat="1" ht="15" customHeight="1" x14ac:dyDescent="0.25">
      <c r="A36" s="95" t="str">
        <f t="shared" si="11"/>
        <v>1_2026</v>
      </c>
      <c r="B36" s="96" t="str">
        <f t="shared" si="12"/>
        <v>…………</v>
      </c>
      <c r="C36" s="97" t="s">
        <v>440</v>
      </c>
      <c r="D36" s="97" t="s">
        <v>443</v>
      </c>
      <c r="E36" s="96" t="s">
        <v>375</v>
      </c>
      <c r="F36" s="58" t="s">
        <v>385</v>
      </c>
      <c r="G36" s="30"/>
      <c r="H36" s="30"/>
      <c r="I36" s="31"/>
      <c r="J36" s="31"/>
      <c r="K36" s="31"/>
      <c r="L36" s="116">
        <f t="shared" si="14"/>
        <v>0</v>
      </c>
      <c r="N36" s="125"/>
      <c r="O36" s="126"/>
      <c r="P36" s="126"/>
      <c r="Q36" s="126"/>
      <c r="R36" s="126"/>
      <c r="S36" s="126"/>
      <c r="T36" s="126"/>
      <c r="U36" s="126"/>
      <c r="V36" s="127"/>
    </row>
    <row r="37" spans="1:22" s="26" customFormat="1" ht="15" customHeight="1" x14ac:dyDescent="0.25">
      <c r="A37" s="95" t="str">
        <f t="shared" si="11"/>
        <v>1_2026</v>
      </c>
      <c r="B37" s="96" t="str">
        <f t="shared" si="12"/>
        <v>…………</v>
      </c>
      <c r="C37" s="97" t="s">
        <v>440</v>
      </c>
      <c r="D37" s="97" t="s">
        <v>443</v>
      </c>
      <c r="E37" s="96" t="s">
        <v>387</v>
      </c>
      <c r="F37" s="58" t="s">
        <v>388</v>
      </c>
      <c r="G37" s="30"/>
      <c r="H37" s="30"/>
      <c r="I37" s="31"/>
      <c r="J37" s="31"/>
      <c r="K37" s="31"/>
      <c r="L37" s="116">
        <f t="shared" si="14"/>
        <v>0</v>
      </c>
      <c r="N37" s="125"/>
      <c r="O37" s="126"/>
      <c r="P37" s="126"/>
      <c r="Q37" s="126"/>
      <c r="R37" s="126"/>
      <c r="S37" s="126"/>
      <c r="T37" s="126"/>
      <c r="U37" s="126"/>
      <c r="V37" s="127"/>
    </row>
    <row r="38" spans="1:22" s="26" customFormat="1" ht="15" customHeight="1" x14ac:dyDescent="0.25">
      <c r="A38" s="95" t="str">
        <f t="shared" si="11"/>
        <v>1_2026</v>
      </c>
      <c r="B38" s="96" t="str">
        <f t="shared" si="12"/>
        <v>…………</v>
      </c>
      <c r="C38" s="97" t="s">
        <v>440</v>
      </c>
      <c r="D38" s="97" t="s">
        <v>443</v>
      </c>
      <c r="E38" s="96" t="s">
        <v>389</v>
      </c>
      <c r="F38" s="58" t="s">
        <v>390</v>
      </c>
      <c r="G38" s="30"/>
      <c r="H38" s="30"/>
      <c r="I38" s="31"/>
      <c r="J38" s="31"/>
      <c r="K38" s="31"/>
      <c r="L38" s="116">
        <f t="shared" si="14"/>
        <v>0</v>
      </c>
      <c r="N38" s="125"/>
      <c r="O38" s="126"/>
      <c r="P38" s="126"/>
      <c r="Q38" s="126"/>
      <c r="R38" s="126"/>
      <c r="S38" s="126"/>
      <c r="T38" s="126"/>
      <c r="U38" s="126"/>
      <c r="V38" s="127"/>
    </row>
    <row r="39" spans="1:22" s="26" customFormat="1" ht="15" customHeight="1" thickBot="1" x14ac:dyDescent="0.3">
      <c r="A39" s="95" t="str">
        <f t="shared" si="11"/>
        <v>1_2026</v>
      </c>
      <c r="B39" s="96" t="str">
        <f t="shared" si="12"/>
        <v>…………</v>
      </c>
      <c r="C39" s="97" t="s">
        <v>440</v>
      </c>
      <c r="D39" s="97" t="s">
        <v>443</v>
      </c>
      <c r="E39" s="96" t="s">
        <v>391</v>
      </c>
      <c r="F39" s="59" t="s">
        <v>392</v>
      </c>
      <c r="G39" s="32"/>
      <c r="H39" s="32"/>
      <c r="I39" s="33"/>
      <c r="J39" s="33"/>
      <c r="K39" s="33"/>
      <c r="L39" s="118">
        <f t="shared" si="14"/>
        <v>0</v>
      </c>
      <c r="N39" s="128"/>
      <c r="O39" s="129"/>
      <c r="P39" s="129"/>
      <c r="Q39" s="129"/>
      <c r="R39" s="129"/>
      <c r="S39" s="129"/>
      <c r="T39" s="129"/>
      <c r="U39" s="129"/>
      <c r="V39" s="130"/>
    </row>
  </sheetData>
  <sheetProtection algorithmName="SHA-512" hashValue="isFKZ8dCNQIq7L+Dc2+yqaX7uuT0PVtqdmOllvRUGcuFKLLzq/FYrnj+R3IFE0XUXfIVnhReRRCoaVSafufpFw==" saltValue="Xkn8bO0+vrT3Z77seDUA6w==" spinCount="100000" sheet="1" objects="1" scenarios="1"/>
  <mergeCells count="3">
    <mergeCell ref="F1:V1"/>
    <mergeCell ref="N24:V24"/>
    <mergeCell ref="N26:V39"/>
  </mergeCells>
  <phoneticPr fontId="24" type="noConversion"/>
  <dataValidations count="1">
    <dataValidation type="decimal" operator="greaterThan" allowBlank="1" showInputMessage="1" showErrorMessage="1" sqref="G27:I30 G17:S23 K9:S16 G11:J16 G34:K39">
      <formula1>-1000</formula1>
    </dataValidation>
  </dataValidations>
  <printOptions horizontalCentered="1"/>
  <pageMargins left="0" right="0" top="0.78740157480314965" bottom="0.15748031496062992" header="0.31496062992125984" footer="0.31496062992125984"/>
  <pageSetup scale="72" orientation="landscape" r:id="rId1"/>
  <headerFooter>
    <oddHeader>&amp;R&amp;"Times New Roman,Italic"&amp;10Приложение 3 към Заповед № .....................................................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номенклатури!$J$1:$J$36</xm:f>
          </x14:formula1>
          <xm:sqref>G2</xm:sqref>
        </x14:dataValidation>
        <x14:dataValidation type="list" allowBlank="1" showInputMessage="1" showErrorMessage="1">
          <x14:formula1>
            <xm:f>номенклатури!$A$1:$A$187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187"/>
  <sheetViews>
    <sheetView workbookViewId="0">
      <selection activeCell="A92" sqref="A92:XFD92"/>
    </sheetView>
  </sheetViews>
  <sheetFormatPr defaultRowHeight="15" x14ac:dyDescent="0.25"/>
  <cols>
    <col min="1" max="1" width="20.85546875" customWidth="1"/>
    <col min="2" max="2" width="96.28515625" bestFit="1" customWidth="1"/>
    <col min="3" max="3" width="10" bestFit="1" customWidth="1"/>
    <col min="8" max="8" width="15.140625" customWidth="1"/>
    <col min="10" max="10" width="17" customWidth="1"/>
    <col min="13" max="13" width="12.42578125" customWidth="1"/>
  </cols>
  <sheetData>
    <row r="1" spans="1:13" x14ac:dyDescent="0.25">
      <c r="A1" s="16" t="s">
        <v>347</v>
      </c>
      <c r="B1" s="17" t="s">
        <v>346</v>
      </c>
      <c r="J1" s="1" t="s">
        <v>407</v>
      </c>
      <c r="M1" s="3">
        <v>46023</v>
      </c>
    </row>
    <row r="2" spans="1:13" x14ac:dyDescent="0.25">
      <c r="A2" s="16" t="s">
        <v>4</v>
      </c>
      <c r="B2" s="17" t="s">
        <v>348</v>
      </c>
      <c r="C2" t="s">
        <v>376</v>
      </c>
      <c r="J2" s="1" t="s">
        <v>408</v>
      </c>
      <c r="M2" s="3">
        <v>46054</v>
      </c>
    </row>
    <row r="3" spans="1:13" x14ac:dyDescent="0.25">
      <c r="A3" s="16">
        <v>831605795</v>
      </c>
      <c r="B3" s="17" t="s">
        <v>349</v>
      </c>
      <c r="C3" t="s">
        <v>376</v>
      </c>
      <c r="J3" s="1" t="s">
        <v>409</v>
      </c>
      <c r="M3" s="3">
        <v>46082</v>
      </c>
    </row>
    <row r="4" spans="1:13" x14ac:dyDescent="0.25">
      <c r="A4" s="18" t="s">
        <v>6</v>
      </c>
      <c r="B4" s="17" t="s">
        <v>419</v>
      </c>
      <c r="C4" t="s">
        <v>376</v>
      </c>
      <c r="J4" s="1" t="s">
        <v>410</v>
      </c>
      <c r="M4" s="3">
        <v>46113</v>
      </c>
    </row>
    <row r="5" spans="1:13" x14ac:dyDescent="0.25">
      <c r="A5" s="18">
        <v>831605806</v>
      </c>
      <c r="B5" s="17" t="s">
        <v>350</v>
      </c>
      <c r="C5" t="s">
        <v>376</v>
      </c>
      <c r="J5" s="1" t="s">
        <v>411</v>
      </c>
      <c r="M5" s="3">
        <v>46143</v>
      </c>
    </row>
    <row r="6" spans="1:13" x14ac:dyDescent="0.25">
      <c r="A6" s="16" t="s">
        <v>7</v>
      </c>
      <c r="B6" s="17" t="s">
        <v>351</v>
      </c>
      <c r="C6" t="s">
        <v>376</v>
      </c>
      <c r="J6" s="1" t="s">
        <v>412</v>
      </c>
      <c r="M6" s="3">
        <v>46174</v>
      </c>
    </row>
    <row r="7" spans="1:13" x14ac:dyDescent="0.25">
      <c r="A7" s="16" t="s">
        <v>5</v>
      </c>
      <c r="B7" s="17" t="s">
        <v>197</v>
      </c>
      <c r="C7" t="s">
        <v>376</v>
      </c>
      <c r="J7" s="1" t="s">
        <v>413</v>
      </c>
      <c r="M7" s="3">
        <v>46204</v>
      </c>
    </row>
    <row r="8" spans="1:13" x14ac:dyDescent="0.25">
      <c r="A8" s="16">
        <v>831900201</v>
      </c>
      <c r="B8" s="17" t="s">
        <v>352</v>
      </c>
      <c r="C8" t="s">
        <v>376</v>
      </c>
      <c r="J8" s="1" t="s">
        <v>414</v>
      </c>
      <c r="M8" s="3">
        <v>46235</v>
      </c>
    </row>
    <row r="9" spans="1:13" x14ac:dyDescent="0.25">
      <c r="A9" s="16" t="s">
        <v>9</v>
      </c>
      <c r="B9" s="17" t="s">
        <v>353</v>
      </c>
      <c r="C9" t="s">
        <v>376</v>
      </c>
      <c r="J9" s="1" t="s">
        <v>415</v>
      </c>
      <c r="M9" s="3">
        <v>46266</v>
      </c>
    </row>
    <row r="10" spans="1:13" x14ac:dyDescent="0.25">
      <c r="A10" s="18" t="s">
        <v>13</v>
      </c>
      <c r="B10" s="17" t="s">
        <v>354</v>
      </c>
      <c r="C10" t="s">
        <v>376</v>
      </c>
      <c r="J10" s="1" t="s">
        <v>416</v>
      </c>
      <c r="M10" s="3">
        <v>46296</v>
      </c>
    </row>
    <row r="11" spans="1:13" x14ac:dyDescent="0.25">
      <c r="A11" s="18" t="s">
        <v>14</v>
      </c>
      <c r="B11" s="17" t="s">
        <v>355</v>
      </c>
      <c r="C11" t="s">
        <v>376</v>
      </c>
      <c r="J11" s="1" t="s">
        <v>417</v>
      </c>
      <c r="M11" s="3">
        <v>46327</v>
      </c>
    </row>
    <row r="12" spans="1:13" x14ac:dyDescent="0.25">
      <c r="A12" s="16" t="s">
        <v>15</v>
      </c>
      <c r="B12" s="17" t="s">
        <v>198</v>
      </c>
      <c r="C12" t="s">
        <v>376</v>
      </c>
      <c r="J12" s="1" t="s">
        <v>418</v>
      </c>
      <c r="M12" s="3">
        <v>46357</v>
      </c>
    </row>
    <row r="13" spans="1:13" x14ac:dyDescent="0.25">
      <c r="A13" s="16" t="s">
        <v>11</v>
      </c>
      <c r="B13" s="17" t="s">
        <v>199</v>
      </c>
      <c r="C13" t="s">
        <v>376</v>
      </c>
      <c r="J13" s="1" t="s">
        <v>448</v>
      </c>
      <c r="M13" s="3">
        <v>46388</v>
      </c>
    </row>
    <row r="14" spans="1:13" x14ac:dyDescent="0.25">
      <c r="A14" s="18" t="s">
        <v>8</v>
      </c>
      <c r="B14" s="17" t="s">
        <v>200</v>
      </c>
      <c r="C14" t="s">
        <v>376</v>
      </c>
      <c r="J14" s="1" t="s">
        <v>461</v>
      </c>
      <c r="M14" s="3">
        <v>46419</v>
      </c>
    </row>
    <row r="15" spans="1:13" x14ac:dyDescent="0.25">
      <c r="A15" s="18" t="s">
        <v>10</v>
      </c>
      <c r="B15" s="17" t="s">
        <v>201</v>
      </c>
      <c r="C15" t="s">
        <v>376</v>
      </c>
      <c r="J15" s="1" t="s">
        <v>462</v>
      </c>
      <c r="M15" s="3">
        <v>46447</v>
      </c>
    </row>
    <row r="16" spans="1:13" x14ac:dyDescent="0.25">
      <c r="A16" s="16" t="s">
        <v>12</v>
      </c>
      <c r="B16" s="17" t="s">
        <v>356</v>
      </c>
      <c r="C16" t="s">
        <v>376</v>
      </c>
      <c r="J16" s="1" t="s">
        <v>463</v>
      </c>
      <c r="M16" s="3">
        <v>46478</v>
      </c>
    </row>
    <row r="17" spans="1:13" x14ac:dyDescent="0.25">
      <c r="A17" t="s">
        <v>16</v>
      </c>
      <c r="B17" t="s">
        <v>404</v>
      </c>
      <c r="C17" t="s">
        <v>376</v>
      </c>
      <c r="J17" s="1" t="s">
        <v>464</v>
      </c>
      <c r="M17" s="3">
        <v>46508</v>
      </c>
    </row>
    <row r="18" spans="1:13" x14ac:dyDescent="0.25">
      <c r="A18" s="16" t="s">
        <v>379</v>
      </c>
      <c r="B18" s="17" t="s">
        <v>378</v>
      </c>
      <c r="C18" t="s">
        <v>376</v>
      </c>
      <c r="J18" s="1" t="s">
        <v>465</v>
      </c>
      <c r="M18" s="3">
        <v>46539</v>
      </c>
    </row>
    <row r="19" spans="1:13" x14ac:dyDescent="0.25">
      <c r="A19" s="34" t="s">
        <v>445</v>
      </c>
      <c r="B19" t="s">
        <v>357</v>
      </c>
      <c r="C19" t="s">
        <v>376</v>
      </c>
      <c r="J19" s="1" t="s">
        <v>466</v>
      </c>
      <c r="M19" s="3">
        <v>46569</v>
      </c>
    </row>
    <row r="20" spans="1:13" x14ac:dyDescent="0.25">
      <c r="A20" t="s">
        <v>17</v>
      </c>
      <c r="B20" t="s">
        <v>202</v>
      </c>
      <c r="C20" t="s">
        <v>376</v>
      </c>
      <c r="J20" s="1" t="s">
        <v>467</v>
      </c>
      <c r="M20" s="3">
        <v>46600</v>
      </c>
    </row>
    <row r="21" spans="1:13" x14ac:dyDescent="0.25">
      <c r="A21" s="16" t="s">
        <v>18</v>
      </c>
      <c r="B21" s="17" t="s">
        <v>403</v>
      </c>
      <c r="C21" t="s">
        <v>376</v>
      </c>
      <c r="J21" s="1" t="s">
        <v>468</v>
      </c>
      <c r="M21" s="3">
        <v>46631</v>
      </c>
    </row>
    <row r="22" spans="1:13" x14ac:dyDescent="0.25">
      <c r="A22" s="16" t="s">
        <v>19</v>
      </c>
      <c r="B22" s="17" t="s">
        <v>203</v>
      </c>
      <c r="C22" t="s">
        <v>376</v>
      </c>
      <c r="J22" s="1" t="s">
        <v>469</v>
      </c>
      <c r="M22" s="3">
        <v>46661</v>
      </c>
    </row>
    <row r="23" spans="1:13" x14ac:dyDescent="0.25">
      <c r="A23" s="16" t="s">
        <v>34</v>
      </c>
      <c r="B23" s="17" t="s">
        <v>204</v>
      </c>
      <c r="C23" t="s">
        <v>376</v>
      </c>
      <c r="J23" s="1" t="s">
        <v>470</v>
      </c>
      <c r="M23" s="3">
        <v>46692</v>
      </c>
    </row>
    <row r="24" spans="1:13" x14ac:dyDescent="0.25">
      <c r="A24" s="16" t="s">
        <v>35</v>
      </c>
      <c r="B24" s="17" t="s">
        <v>205</v>
      </c>
      <c r="C24" t="s">
        <v>376</v>
      </c>
      <c r="J24" s="1" t="s">
        <v>471</v>
      </c>
      <c r="M24" s="3">
        <v>46722</v>
      </c>
    </row>
    <row r="25" spans="1:13" x14ac:dyDescent="0.25">
      <c r="A25" s="16" t="s">
        <v>36</v>
      </c>
      <c r="B25" s="17" t="s">
        <v>206</v>
      </c>
      <c r="C25" t="s">
        <v>376</v>
      </c>
      <c r="J25" s="1" t="s">
        <v>449</v>
      </c>
      <c r="M25" s="3">
        <v>46753</v>
      </c>
    </row>
    <row r="26" spans="1:13" x14ac:dyDescent="0.25">
      <c r="A26" s="18" t="s">
        <v>37</v>
      </c>
      <c r="B26" s="17" t="s">
        <v>207</v>
      </c>
      <c r="C26" t="s">
        <v>376</v>
      </c>
      <c r="J26" s="1" t="s">
        <v>450</v>
      </c>
      <c r="M26" s="3">
        <v>46784</v>
      </c>
    </row>
    <row r="27" spans="1:13" x14ac:dyDescent="0.25">
      <c r="A27" s="18" t="s">
        <v>38</v>
      </c>
      <c r="B27" s="17" t="s">
        <v>208</v>
      </c>
      <c r="C27" t="s">
        <v>376</v>
      </c>
      <c r="J27" s="1" t="s">
        <v>451</v>
      </c>
      <c r="M27" s="3">
        <v>46813</v>
      </c>
    </row>
    <row r="28" spans="1:13" x14ac:dyDescent="0.25">
      <c r="A28" s="16" t="s">
        <v>39</v>
      </c>
      <c r="B28" s="17" t="s">
        <v>209</v>
      </c>
      <c r="C28" t="s">
        <v>376</v>
      </c>
      <c r="J28" s="1" t="s">
        <v>452</v>
      </c>
      <c r="M28" s="3">
        <v>46844</v>
      </c>
    </row>
    <row r="29" spans="1:13" x14ac:dyDescent="0.25">
      <c r="A29" s="16" t="s">
        <v>40</v>
      </c>
      <c r="B29" s="17" t="s">
        <v>210</v>
      </c>
      <c r="C29" t="s">
        <v>376</v>
      </c>
      <c r="J29" s="1" t="s">
        <v>453</v>
      </c>
      <c r="M29" s="3">
        <v>46874</v>
      </c>
    </row>
    <row r="30" spans="1:13" x14ac:dyDescent="0.25">
      <c r="A30" s="16" t="s">
        <v>41</v>
      </c>
      <c r="B30" s="17" t="s">
        <v>358</v>
      </c>
      <c r="C30" t="s">
        <v>376</v>
      </c>
      <c r="J30" s="1" t="s">
        <v>454</v>
      </c>
      <c r="M30" s="3">
        <v>46905</v>
      </c>
    </row>
    <row r="31" spans="1:13" x14ac:dyDescent="0.25">
      <c r="A31" t="s">
        <v>42</v>
      </c>
      <c r="B31" t="s">
        <v>211</v>
      </c>
      <c r="C31" t="s">
        <v>376</v>
      </c>
      <c r="J31" s="1" t="s">
        <v>455</v>
      </c>
      <c r="M31" s="3">
        <v>46935</v>
      </c>
    </row>
    <row r="32" spans="1:13" x14ac:dyDescent="0.25">
      <c r="A32" t="s">
        <v>43</v>
      </c>
      <c r="B32" t="s">
        <v>212</v>
      </c>
      <c r="C32" t="s">
        <v>376</v>
      </c>
      <c r="J32" s="1" t="s">
        <v>456</v>
      </c>
      <c r="M32" s="3">
        <v>46966</v>
      </c>
    </row>
    <row r="33" spans="1:13" x14ac:dyDescent="0.25">
      <c r="A33" t="s">
        <v>44</v>
      </c>
      <c r="B33" t="s">
        <v>213</v>
      </c>
      <c r="C33" t="s">
        <v>376</v>
      </c>
      <c r="J33" s="1" t="s">
        <v>457</v>
      </c>
      <c r="M33" s="3">
        <v>46997</v>
      </c>
    </row>
    <row r="34" spans="1:13" x14ac:dyDescent="0.25">
      <c r="A34" t="s">
        <v>45</v>
      </c>
      <c r="B34" t="s">
        <v>214</v>
      </c>
      <c r="C34" t="s">
        <v>376</v>
      </c>
      <c r="J34" s="1" t="s">
        <v>458</v>
      </c>
      <c r="M34" s="3">
        <v>47027</v>
      </c>
    </row>
    <row r="35" spans="1:13" x14ac:dyDescent="0.25">
      <c r="A35" t="s">
        <v>46</v>
      </c>
      <c r="B35" t="s">
        <v>215</v>
      </c>
      <c r="C35" t="s">
        <v>376</v>
      </c>
      <c r="J35" s="1" t="s">
        <v>459</v>
      </c>
      <c r="M35" s="3">
        <v>47058</v>
      </c>
    </row>
    <row r="36" spans="1:13" x14ac:dyDescent="0.25">
      <c r="A36" s="34" t="s">
        <v>446</v>
      </c>
      <c r="B36" t="s">
        <v>216</v>
      </c>
      <c r="C36" t="s">
        <v>376</v>
      </c>
      <c r="J36" s="1" t="s">
        <v>460</v>
      </c>
      <c r="M36" s="3">
        <v>47088</v>
      </c>
    </row>
    <row r="37" spans="1:13" x14ac:dyDescent="0.25">
      <c r="A37" t="s">
        <v>47</v>
      </c>
      <c r="B37" t="s">
        <v>217</v>
      </c>
      <c r="C37" t="s">
        <v>376</v>
      </c>
    </row>
    <row r="38" spans="1:13" x14ac:dyDescent="0.25">
      <c r="A38" s="16" t="s">
        <v>48</v>
      </c>
      <c r="B38" s="17" t="s">
        <v>218</v>
      </c>
      <c r="C38" t="s">
        <v>376</v>
      </c>
    </row>
    <row r="39" spans="1:13" x14ac:dyDescent="0.25">
      <c r="A39" s="16" t="s">
        <v>49</v>
      </c>
      <c r="B39" s="17" t="s">
        <v>219</v>
      </c>
      <c r="C39" t="s">
        <v>376</v>
      </c>
    </row>
    <row r="40" spans="1:13" x14ac:dyDescent="0.25">
      <c r="A40" s="16" t="s">
        <v>50</v>
      </c>
      <c r="B40" s="17" t="s">
        <v>220</v>
      </c>
      <c r="C40" t="s">
        <v>376</v>
      </c>
    </row>
    <row r="41" spans="1:13" x14ac:dyDescent="0.25">
      <c r="A41" s="16" t="s">
        <v>51</v>
      </c>
      <c r="B41" s="17" t="s">
        <v>221</v>
      </c>
      <c r="C41" t="s">
        <v>376</v>
      </c>
    </row>
    <row r="42" spans="1:13" x14ac:dyDescent="0.25">
      <c r="A42" s="1" t="s">
        <v>52</v>
      </c>
      <c r="B42" s="17" t="s">
        <v>222</v>
      </c>
      <c r="C42" t="s">
        <v>376</v>
      </c>
    </row>
    <row r="43" spans="1:13" x14ac:dyDescent="0.25">
      <c r="A43" t="s">
        <v>53</v>
      </c>
      <c r="B43" t="s">
        <v>223</v>
      </c>
      <c r="C43" t="s">
        <v>376</v>
      </c>
    </row>
    <row r="44" spans="1:13" x14ac:dyDescent="0.25">
      <c r="A44" s="18" t="s">
        <v>54</v>
      </c>
      <c r="B44" s="17" t="s">
        <v>359</v>
      </c>
      <c r="C44" t="s">
        <v>376</v>
      </c>
    </row>
    <row r="45" spans="1:13" x14ac:dyDescent="0.25">
      <c r="A45" s="16" t="s">
        <v>55</v>
      </c>
      <c r="B45" s="17" t="s">
        <v>224</v>
      </c>
      <c r="C45" t="s">
        <v>376</v>
      </c>
    </row>
    <row r="46" spans="1:13" x14ac:dyDescent="0.25">
      <c r="A46" s="16" t="s">
        <v>56</v>
      </c>
      <c r="B46" s="17" t="s">
        <v>225</v>
      </c>
      <c r="C46" t="s">
        <v>376</v>
      </c>
    </row>
    <row r="47" spans="1:13" x14ac:dyDescent="0.25">
      <c r="A47" t="s">
        <v>57</v>
      </c>
      <c r="B47" t="s">
        <v>226</v>
      </c>
      <c r="C47" t="s">
        <v>376</v>
      </c>
    </row>
    <row r="48" spans="1:13" x14ac:dyDescent="0.25">
      <c r="A48" s="16" t="s">
        <v>58</v>
      </c>
      <c r="B48" s="17" t="s">
        <v>227</v>
      </c>
      <c r="C48" t="s">
        <v>376</v>
      </c>
    </row>
    <row r="49" spans="1:3" x14ac:dyDescent="0.25">
      <c r="A49" s="16" t="s">
        <v>25</v>
      </c>
      <c r="B49" s="17" t="s">
        <v>228</v>
      </c>
      <c r="C49" t="s">
        <v>376</v>
      </c>
    </row>
    <row r="50" spans="1:3" x14ac:dyDescent="0.25">
      <c r="A50" s="16" t="s">
        <v>20</v>
      </c>
      <c r="B50" s="17" t="s">
        <v>360</v>
      </c>
      <c r="C50" t="s">
        <v>376</v>
      </c>
    </row>
    <row r="51" spans="1:3" x14ac:dyDescent="0.25">
      <c r="A51" s="16" t="s">
        <v>23</v>
      </c>
      <c r="B51" s="17" t="s">
        <v>229</v>
      </c>
      <c r="C51" t="s">
        <v>376</v>
      </c>
    </row>
    <row r="52" spans="1:3" x14ac:dyDescent="0.25">
      <c r="A52" s="16" t="s">
        <v>24</v>
      </c>
      <c r="B52" s="17" t="s">
        <v>361</v>
      </c>
      <c r="C52" t="s">
        <v>376</v>
      </c>
    </row>
    <row r="53" spans="1:3" x14ac:dyDescent="0.25">
      <c r="A53" t="s">
        <v>21</v>
      </c>
      <c r="B53" t="s">
        <v>362</v>
      </c>
      <c r="C53" t="s">
        <v>376</v>
      </c>
    </row>
    <row r="54" spans="1:3" x14ac:dyDescent="0.25">
      <c r="A54" s="1" t="s">
        <v>22</v>
      </c>
      <c r="B54" s="17" t="s">
        <v>230</v>
      </c>
      <c r="C54" t="s">
        <v>376</v>
      </c>
    </row>
    <row r="55" spans="1:3" x14ac:dyDescent="0.25">
      <c r="A55" t="s">
        <v>26</v>
      </c>
      <c r="B55" t="s">
        <v>231</v>
      </c>
      <c r="C55" t="s">
        <v>376</v>
      </c>
    </row>
    <row r="56" spans="1:3" x14ac:dyDescent="0.25">
      <c r="A56" t="s">
        <v>29</v>
      </c>
      <c r="B56" t="s">
        <v>232</v>
      </c>
      <c r="C56" t="s">
        <v>376</v>
      </c>
    </row>
    <row r="57" spans="1:3" x14ac:dyDescent="0.25">
      <c r="A57" t="s">
        <v>28</v>
      </c>
      <c r="B57" t="s">
        <v>363</v>
      </c>
      <c r="C57" t="s">
        <v>376</v>
      </c>
    </row>
    <row r="58" spans="1:3" x14ac:dyDescent="0.25">
      <c r="A58" s="16" t="s">
        <v>27</v>
      </c>
      <c r="B58" s="17" t="s">
        <v>233</v>
      </c>
      <c r="C58" t="s">
        <v>376</v>
      </c>
    </row>
    <row r="59" spans="1:3" x14ac:dyDescent="0.25">
      <c r="A59" s="16" t="s">
        <v>30</v>
      </c>
      <c r="B59" s="17" t="s">
        <v>234</v>
      </c>
      <c r="C59" t="s">
        <v>376</v>
      </c>
    </row>
    <row r="60" spans="1:3" x14ac:dyDescent="0.25">
      <c r="A60" s="16" t="s">
        <v>33</v>
      </c>
      <c r="B60" s="17" t="s">
        <v>235</v>
      </c>
      <c r="C60" t="s">
        <v>376</v>
      </c>
    </row>
    <row r="61" spans="1:3" x14ac:dyDescent="0.25">
      <c r="A61" s="16" t="s">
        <v>31</v>
      </c>
      <c r="B61" s="17" t="s">
        <v>236</v>
      </c>
      <c r="C61" t="s">
        <v>376</v>
      </c>
    </row>
    <row r="62" spans="1:3" x14ac:dyDescent="0.25">
      <c r="A62" s="16" t="s">
        <v>32</v>
      </c>
      <c r="B62" s="17" t="s">
        <v>237</v>
      </c>
      <c r="C62" t="s">
        <v>376</v>
      </c>
    </row>
    <row r="63" spans="1:3" x14ac:dyDescent="0.25">
      <c r="A63" s="16" t="s">
        <v>61</v>
      </c>
      <c r="B63" s="17" t="s">
        <v>238</v>
      </c>
      <c r="C63" t="s">
        <v>377</v>
      </c>
    </row>
    <row r="64" spans="1:3" x14ac:dyDescent="0.25">
      <c r="A64" s="18" t="s">
        <v>62</v>
      </c>
      <c r="B64" s="17" t="s">
        <v>239</v>
      </c>
      <c r="C64" t="s">
        <v>377</v>
      </c>
    </row>
    <row r="65" spans="1:3" x14ac:dyDescent="0.25">
      <c r="A65" s="16" t="s">
        <v>63</v>
      </c>
      <c r="B65" s="17" t="s">
        <v>240</v>
      </c>
      <c r="C65" t="s">
        <v>377</v>
      </c>
    </row>
    <row r="66" spans="1:3" x14ac:dyDescent="0.25">
      <c r="A66" s="16" t="s">
        <v>68</v>
      </c>
      <c r="B66" s="17" t="s">
        <v>241</v>
      </c>
      <c r="C66" t="s">
        <v>377</v>
      </c>
    </row>
    <row r="67" spans="1:3" x14ac:dyDescent="0.25">
      <c r="A67" s="19" t="s">
        <v>64</v>
      </c>
      <c r="B67" s="20" t="s">
        <v>242</v>
      </c>
      <c r="C67" t="s">
        <v>377</v>
      </c>
    </row>
    <row r="68" spans="1:3" x14ac:dyDescent="0.25">
      <c r="A68" s="19" t="s">
        <v>69</v>
      </c>
      <c r="B68" s="20" t="s">
        <v>243</v>
      </c>
      <c r="C68" t="s">
        <v>377</v>
      </c>
    </row>
    <row r="69" spans="1:3" x14ac:dyDescent="0.25">
      <c r="A69" s="21" t="s">
        <v>67</v>
      </c>
      <c r="B69" s="21" t="s">
        <v>244</v>
      </c>
      <c r="C69" t="s">
        <v>377</v>
      </c>
    </row>
    <row r="70" spans="1:3" x14ac:dyDescent="0.25">
      <c r="A70" s="21" t="s">
        <v>72</v>
      </c>
      <c r="B70" s="21" t="s">
        <v>245</v>
      </c>
      <c r="C70" t="s">
        <v>377</v>
      </c>
    </row>
    <row r="71" spans="1:3" x14ac:dyDescent="0.25">
      <c r="A71" s="22" t="s">
        <v>246</v>
      </c>
      <c r="B71" s="20" t="s">
        <v>247</v>
      </c>
      <c r="C71" t="s">
        <v>377</v>
      </c>
    </row>
    <row r="72" spans="1:3" x14ac:dyDescent="0.25">
      <c r="A72" s="19" t="s">
        <v>75</v>
      </c>
      <c r="B72" s="20" t="s">
        <v>248</v>
      </c>
      <c r="C72" t="s">
        <v>377</v>
      </c>
    </row>
    <row r="73" spans="1:3" x14ac:dyDescent="0.25">
      <c r="A73" s="22" t="s">
        <v>76</v>
      </c>
      <c r="B73" s="20" t="s">
        <v>249</v>
      </c>
      <c r="C73" t="s">
        <v>377</v>
      </c>
    </row>
    <row r="74" spans="1:3" x14ac:dyDescent="0.25">
      <c r="A74" s="19" t="s">
        <v>74</v>
      </c>
      <c r="B74" s="20" t="s">
        <v>250</v>
      </c>
      <c r="C74" t="s">
        <v>377</v>
      </c>
    </row>
    <row r="75" spans="1:3" x14ac:dyDescent="0.25">
      <c r="A75" s="22" t="s">
        <v>77</v>
      </c>
      <c r="B75" s="20" t="s">
        <v>251</v>
      </c>
      <c r="C75" t="s">
        <v>377</v>
      </c>
    </row>
    <row r="76" spans="1:3" x14ac:dyDescent="0.25">
      <c r="A76" s="21" t="s">
        <v>81</v>
      </c>
      <c r="B76" s="21" t="s">
        <v>252</v>
      </c>
      <c r="C76" t="s">
        <v>377</v>
      </c>
    </row>
    <row r="77" spans="1:3" x14ac:dyDescent="0.25">
      <c r="A77" s="22" t="s">
        <v>82</v>
      </c>
      <c r="B77" s="20" t="s">
        <v>253</v>
      </c>
      <c r="C77" t="s">
        <v>377</v>
      </c>
    </row>
    <row r="78" spans="1:3" x14ac:dyDescent="0.25">
      <c r="A78" s="22" t="s">
        <v>78</v>
      </c>
      <c r="B78" s="20" t="s">
        <v>254</v>
      </c>
      <c r="C78" t="s">
        <v>377</v>
      </c>
    </row>
    <row r="79" spans="1:3" x14ac:dyDescent="0.25">
      <c r="A79" s="22" t="s">
        <v>84</v>
      </c>
      <c r="B79" s="20" t="s">
        <v>255</v>
      </c>
      <c r="C79" t="s">
        <v>377</v>
      </c>
    </row>
    <row r="80" spans="1:3" x14ac:dyDescent="0.25">
      <c r="A80" s="21" t="s">
        <v>83</v>
      </c>
      <c r="B80" s="21" t="s">
        <v>256</v>
      </c>
      <c r="C80" t="s">
        <v>377</v>
      </c>
    </row>
    <row r="81" spans="1:3" x14ac:dyDescent="0.25">
      <c r="A81" s="22" t="s">
        <v>86</v>
      </c>
      <c r="B81" s="20" t="s">
        <v>257</v>
      </c>
      <c r="C81" t="s">
        <v>377</v>
      </c>
    </row>
    <row r="82" spans="1:3" x14ac:dyDescent="0.25">
      <c r="A82" s="21" t="s">
        <v>85</v>
      </c>
      <c r="B82" s="21" t="s">
        <v>258</v>
      </c>
      <c r="C82" t="s">
        <v>377</v>
      </c>
    </row>
    <row r="83" spans="1:3" x14ac:dyDescent="0.25">
      <c r="A83" s="22" t="s">
        <v>90</v>
      </c>
      <c r="B83" s="20" t="s">
        <v>259</v>
      </c>
      <c r="C83" t="s">
        <v>377</v>
      </c>
    </row>
    <row r="84" spans="1:3" x14ac:dyDescent="0.25">
      <c r="A84" s="22" t="s">
        <v>89</v>
      </c>
      <c r="B84" s="20" t="s">
        <v>260</v>
      </c>
      <c r="C84" t="s">
        <v>377</v>
      </c>
    </row>
    <row r="85" spans="1:3" x14ac:dyDescent="0.25">
      <c r="A85" s="21" t="s">
        <v>88</v>
      </c>
      <c r="B85" s="21" t="s">
        <v>261</v>
      </c>
      <c r="C85" t="s">
        <v>377</v>
      </c>
    </row>
    <row r="86" spans="1:3" x14ac:dyDescent="0.25">
      <c r="A86" s="22" t="s">
        <v>91</v>
      </c>
      <c r="B86" s="20" t="s">
        <v>262</v>
      </c>
      <c r="C86" t="s">
        <v>377</v>
      </c>
    </row>
    <row r="87" spans="1:3" x14ac:dyDescent="0.25">
      <c r="A87" s="19" t="s">
        <v>94</v>
      </c>
      <c r="B87" s="20" t="s">
        <v>263</v>
      </c>
      <c r="C87" t="s">
        <v>377</v>
      </c>
    </row>
    <row r="88" spans="1:3" x14ac:dyDescent="0.25">
      <c r="A88" s="22" t="s">
        <v>93</v>
      </c>
      <c r="B88" s="20" t="s">
        <v>264</v>
      </c>
      <c r="C88" t="s">
        <v>377</v>
      </c>
    </row>
    <row r="89" spans="1:3" x14ac:dyDescent="0.25">
      <c r="A89" s="19" t="s">
        <v>92</v>
      </c>
      <c r="B89" s="20" t="s">
        <v>265</v>
      </c>
      <c r="C89" t="s">
        <v>377</v>
      </c>
    </row>
    <row r="90" spans="1:3" x14ac:dyDescent="0.25">
      <c r="A90" s="22" t="s">
        <v>95</v>
      </c>
      <c r="B90" s="20" t="s">
        <v>266</v>
      </c>
      <c r="C90" t="s">
        <v>377</v>
      </c>
    </row>
    <row r="91" spans="1:3" x14ac:dyDescent="0.25">
      <c r="A91" s="21" t="s">
        <v>96</v>
      </c>
      <c r="B91" s="21" t="s">
        <v>267</v>
      </c>
      <c r="C91" t="s">
        <v>377</v>
      </c>
    </row>
    <row r="92" spans="1:3" x14ac:dyDescent="0.25">
      <c r="A92" s="22" t="s">
        <v>100</v>
      </c>
      <c r="B92" s="20" t="s">
        <v>268</v>
      </c>
      <c r="C92" t="s">
        <v>377</v>
      </c>
    </row>
    <row r="93" spans="1:3" x14ac:dyDescent="0.25">
      <c r="A93" s="22" t="s">
        <v>101</v>
      </c>
      <c r="B93" s="20" t="s">
        <v>269</v>
      </c>
      <c r="C93" t="s">
        <v>377</v>
      </c>
    </row>
    <row r="94" spans="1:3" x14ac:dyDescent="0.25">
      <c r="A94" s="22" t="s">
        <v>102</v>
      </c>
      <c r="B94" s="20" t="s">
        <v>270</v>
      </c>
      <c r="C94" t="s">
        <v>377</v>
      </c>
    </row>
    <row r="95" spans="1:3" x14ac:dyDescent="0.25">
      <c r="A95" s="21" t="s">
        <v>99</v>
      </c>
      <c r="B95" s="21" t="s">
        <v>271</v>
      </c>
      <c r="C95" t="s">
        <v>377</v>
      </c>
    </row>
    <row r="96" spans="1:3" x14ac:dyDescent="0.25">
      <c r="A96" s="21" t="s">
        <v>103</v>
      </c>
      <c r="B96" s="21" t="s">
        <v>272</v>
      </c>
      <c r="C96" t="s">
        <v>377</v>
      </c>
    </row>
    <row r="97" spans="1:3" x14ac:dyDescent="0.25">
      <c r="A97" s="22" t="s">
        <v>98</v>
      </c>
      <c r="B97" s="20" t="s">
        <v>273</v>
      </c>
      <c r="C97" t="s">
        <v>377</v>
      </c>
    </row>
    <row r="98" spans="1:3" x14ac:dyDescent="0.25">
      <c r="A98" s="21" t="s">
        <v>108</v>
      </c>
      <c r="B98" s="21" t="s">
        <v>274</v>
      </c>
      <c r="C98" t="s">
        <v>377</v>
      </c>
    </row>
    <row r="99" spans="1:3" x14ac:dyDescent="0.25">
      <c r="A99" s="22" t="s">
        <v>106</v>
      </c>
      <c r="B99" s="20" t="s">
        <v>275</v>
      </c>
      <c r="C99" t="s">
        <v>377</v>
      </c>
    </row>
    <row r="100" spans="1:3" x14ac:dyDescent="0.25">
      <c r="A100" s="21" t="s">
        <v>105</v>
      </c>
      <c r="B100" s="21" t="s">
        <v>276</v>
      </c>
      <c r="C100" t="s">
        <v>377</v>
      </c>
    </row>
    <row r="101" spans="1:3" x14ac:dyDescent="0.25">
      <c r="A101" s="22" t="s">
        <v>161</v>
      </c>
      <c r="B101" s="20" t="s">
        <v>277</v>
      </c>
      <c r="C101" t="s">
        <v>377</v>
      </c>
    </row>
    <row r="102" spans="1:3" x14ac:dyDescent="0.25">
      <c r="A102" s="22" t="s">
        <v>104</v>
      </c>
      <c r="B102" s="20" t="s">
        <v>278</v>
      </c>
      <c r="C102" t="s">
        <v>377</v>
      </c>
    </row>
    <row r="103" spans="1:3" x14ac:dyDescent="0.25">
      <c r="A103" s="22" t="s">
        <v>109</v>
      </c>
      <c r="B103" s="20" t="s">
        <v>364</v>
      </c>
      <c r="C103" t="s">
        <v>377</v>
      </c>
    </row>
    <row r="104" spans="1:3" x14ac:dyDescent="0.25">
      <c r="A104" s="21" t="s">
        <v>112</v>
      </c>
      <c r="B104" s="21" t="s">
        <v>279</v>
      </c>
      <c r="C104" t="s">
        <v>377</v>
      </c>
    </row>
    <row r="105" spans="1:3" x14ac:dyDescent="0.25">
      <c r="A105" s="22" t="s">
        <v>111</v>
      </c>
      <c r="B105" s="20" t="s">
        <v>365</v>
      </c>
      <c r="C105" t="s">
        <v>377</v>
      </c>
    </row>
    <row r="106" spans="1:3" x14ac:dyDescent="0.25">
      <c r="A106" s="22" t="s">
        <v>113</v>
      </c>
      <c r="B106" s="20" t="s">
        <v>366</v>
      </c>
      <c r="C106" t="s">
        <v>377</v>
      </c>
    </row>
    <row r="107" spans="1:3" x14ac:dyDescent="0.25">
      <c r="A107" s="22" t="s">
        <v>116</v>
      </c>
      <c r="B107" s="20" t="s">
        <v>280</v>
      </c>
      <c r="C107" t="s">
        <v>377</v>
      </c>
    </row>
    <row r="108" spans="1:3" x14ac:dyDescent="0.25">
      <c r="A108" s="21" t="s">
        <v>117</v>
      </c>
      <c r="B108" s="21" t="s">
        <v>281</v>
      </c>
      <c r="C108" t="s">
        <v>377</v>
      </c>
    </row>
    <row r="109" spans="1:3" x14ac:dyDescent="0.25">
      <c r="A109" s="22" t="s">
        <v>118</v>
      </c>
      <c r="B109" s="20" t="s">
        <v>367</v>
      </c>
      <c r="C109" t="s">
        <v>377</v>
      </c>
    </row>
    <row r="110" spans="1:3" x14ac:dyDescent="0.25">
      <c r="A110" s="21" t="s">
        <v>120</v>
      </c>
      <c r="B110" s="21" t="s">
        <v>368</v>
      </c>
      <c r="C110" t="s">
        <v>377</v>
      </c>
    </row>
    <row r="111" spans="1:3" x14ac:dyDescent="0.25">
      <c r="A111" s="22" t="s">
        <v>121</v>
      </c>
      <c r="B111" s="20" t="s">
        <v>369</v>
      </c>
      <c r="C111" t="s">
        <v>377</v>
      </c>
    </row>
    <row r="112" spans="1:3" x14ac:dyDescent="0.25">
      <c r="A112" s="21" t="s">
        <v>119</v>
      </c>
      <c r="B112" s="21" t="s">
        <v>282</v>
      </c>
      <c r="C112" t="s">
        <v>377</v>
      </c>
    </row>
    <row r="113" spans="1:3" x14ac:dyDescent="0.25">
      <c r="A113" s="22" t="s">
        <v>123</v>
      </c>
      <c r="B113" s="20" t="s">
        <v>401</v>
      </c>
      <c r="C113" t="s">
        <v>377</v>
      </c>
    </row>
    <row r="114" spans="1:3" x14ac:dyDescent="0.25">
      <c r="A114" s="21" t="s">
        <v>124</v>
      </c>
      <c r="B114" s="21" t="s">
        <v>283</v>
      </c>
      <c r="C114" t="s">
        <v>377</v>
      </c>
    </row>
    <row r="115" spans="1:3" x14ac:dyDescent="0.25">
      <c r="A115" s="21" t="s">
        <v>125</v>
      </c>
      <c r="B115" s="21" t="s">
        <v>284</v>
      </c>
      <c r="C115" t="s">
        <v>377</v>
      </c>
    </row>
    <row r="116" spans="1:3" x14ac:dyDescent="0.25">
      <c r="A116" s="19" t="s">
        <v>126</v>
      </c>
      <c r="B116" s="20" t="s">
        <v>402</v>
      </c>
      <c r="C116" t="s">
        <v>377</v>
      </c>
    </row>
    <row r="117" spans="1:3" x14ac:dyDescent="0.25">
      <c r="A117" s="21" t="s">
        <v>129</v>
      </c>
      <c r="B117" s="21" t="s">
        <v>285</v>
      </c>
      <c r="C117" t="s">
        <v>377</v>
      </c>
    </row>
    <row r="118" spans="1:3" x14ac:dyDescent="0.25">
      <c r="A118" s="22" t="s">
        <v>130</v>
      </c>
      <c r="B118" s="20" t="s">
        <v>286</v>
      </c>
      <c r="C118" t="s">
        <v>377</v>
      </c>
    </row>
    <row r="119" spans="1:3" x14ac:dyDescent="0.25">
      <c r="A119" s="22" t="s">
        <v>131</v>
      </c>
      <c r="B119" s="20" t="s">
        <v>287</v>
      </c>
      <c r="C119" t="s">
        <v>377</v>
      </c>
    </row>
    <row r="120" spans="1:3" x14ac:dyDescent="0.25">
      <c r="A120" s="22" t="s">
        <v>132</v>
      </c>
      <c r="B120" s="20" t="s">
        <v>288</v>
      </c>
      <c r="C120" t="s">
        <v>377</v>
      </c>
    </row>
    <row r="121" spans="1:3" x14ac:dyDescent="0.25">
      <c r="A121" s="22" t="s">
        <v>134</v>
      </c>
      <c r="B121" s="20" t="s">
        <v>289</v>
      </c>
      <c r="C121" t="s">
        <v>377</v>
      </c>
    </row>
    <row r="122" spans="1:3" x14ac:dyDescent="0.25">
      <c r="A122" s="19" t="s">
        <v>135</v>
      </c>
      <c r="B122" s="20" t="s">
        <v>290</v>
      </c>
      <c r="C122" t="s">
        <v>377</v>
      </c>
    </row>
    <row r="123" spans="1:3" x14ac:dyDescent="0.25">
      <c r="A123" s="21" t="s">
        <v>136</v>
      </c>
      <c r="B123" s="21" t="s">
        <v>291</v>
      </c>
      <c r="C123" t="s">
        <v>377</v>
      </c>
    </row>
    <row r="124" spans="1:3" x14ac:dyDescent="0.25">
      <c r="A124" s="22" t="s">
        <v>141</v>
      </c>
      <c r="B124" s="20" t="s">
        <v>292</v>
      </c>
      <c r="C124" t="s">
        <v>377</v>
      </c>
    </row>
    <row r="125" spans="1:3" x14ac:dyDescent="0.25">
      <c r="A125" s="19" t="s">
        <v>138</v>
      </c>
      <c r="B125" s="20" t="s">
        <v>370</v>
      </c>
      <c r="C125" t="s">
        <v>377</v>
      </c>
    </row>
    <row r="126" spans="1:3" x14ac:dyDescent="0.25">
      <c r="A126" s="21" t="s">
        <v>137</v>
      </c>
      <c r="B126" s="21" t="s">
        <v>293</v>
      </c>
      <c r="C126" t="s">
        <v>377</v>
      </c>
    </row>
    <row r="127" spans="1:3" x14ac:dyDescent="0.25">
      <c r="A127" s="22" t="s">
        <v>143</v>
      </c>
      <c r="B127" s="20" t="s">
        <v>294</v>
      </c>
      <c r="C127" t="s">
        <v>377</v>
      </c>
    </row>
    <row r="128" spans="1:3" x14ac:dyDescent="0.25">
      <c r="A128" s="21" t="s">
        <v>142</v>
      </c>
      <c r="B128" s="21" t="s">
        <v>295</v>
      </c>
      <c r="C128" t="s">
        <v>377</v>
      </c>
    </row>
    <row r="129" spans="1:3" x14ac:dyDescent="0.25">
      <c r="A129" s="22" t="s">
        <v>148</v>
      </c>
      <c r="B129" s="20" t="s">
        <v>296</v>
      </c>
      <c r="C129" t="s">
        <v>377</v>
      </c>
    </row>
    <row r="130" spans="1:3" x14ac:dyDescent="0.25">
      <c r="A130" s="22" t="s">
        <v>144</v>
      </c>
      <c r="B130" s="20" t="s">
        <v>297</v>
      </c>
      <c r="C130" t="s">
        <v>377</v>
      </c>
    </row>
    <row r="131" spans="1:3" x14ac:dyDescent="0.25">
      <c r="A131" s="21" t="s">
        <v>146</v>
      </c>
      <c r="B131" s="21" t="s">
        <v>298</v>
      </c>
      <c r="C131" t="s">
        <v>377</v>
      </c>
    </row>
    <row r="132" spans="1:3" x14ac:dyDescent="0.25">
      <c r="A132" s="22" t="s">
        <v>151</v>
      </c>
      <c r="B132" s="20" t="s">
        <v>299</v>
      </c>
      <c r="C132" t="s">
        <v>377</v>
      </c>
    </row>
    <row r="133" spans="1:3" x14ac:dyDescent="0.25">
      <c r="A133" s="22" t="s">
        <v>152</v>
      </c>
      <c r="B133" s="20" t="s">
        <v>405</v>
      </c>
      <c r="C133" t="s">
        <v>377</v>
      </c>
    </row>
    <row r="134" spans="1:3" x14ac:dyDescent="0.25">
      <c r="A134" s="19">
        <v>101533900</v>
      </c>
      <c r="B134" s="20" t="s">
        <v>300</v>
      </c>
      <c r="C134" t="s">
        <v>377</v>
      </c>
    </row>
    <row r="135" spans="1:3" x14ac:dyDescent="0.25">
      <c r="A135" s="21" t="s">
        <v>59</v>
      </c>
      <c r="B135" s="21" t="s">
        <v>301</v>
      </c>
      <c r="C135" t="s">
        <v>377</v>
      </c>
    </row>
    <row r="136" spans="1:3" x14ac:dyDescent="0.25">
      <c r="A136" s="22" t="s">
        <v>65</v>
      </c>
      <c r="B136" s="20" t="s">
        <v>302</v>
      </c>
      <c r="C136" t="s">
        <v>377</v>
      </c>
    </row>
    <row r="137" spans="1:3" x14ac:dyDescent="0.25">
      <c r="A137" s="22" t="s">
        <v>70</v>
      </c>
      <c r="B137" s="20" t="s">
        <v>303</v>
      </c>
      <c r="C137" t="s">
        <v>377</v>
      </c>
    </row>
    <row r="138" spans="1:3" x14ac:dyDescent="0.25">
      <c r="A138" s="19" t="s">
        <v>71</v>
      </c>
      <c r="B138" s="20" t="s">
        <v>304</v>
      </c>
      <c r="C138" t="s">
        <v>377</v>
      </c>
    </row>
    <row r="139" spans="1:3" x14ac:dyDescent="0.25">
      <c r="A139" s="22" t="s">
        <v>155</v>
      </c>
      <c r="B139" s="20" t="s">
        <v>305</v>
      </c>
      <c r="C139" t="s">
        <v>377</v>
      </c>
    </row>
    <row r="140" spans="1:3" x14ac:dyDescent="0.25">
      <c r="A140" s="21" t="s">
        <v>154</v>
      </c>
      <c r="B140" s="21" t="s">
        <v>306</v>
      </c>
      <c r="C140" t="s">
        <v>377</v>
      </c>
    </row>
    <row r="141" spans="1:3" x14ac:dyDescent="0.25">
      <c r="A141" s="21" t="s">
        <v>73</v>
      </c>
      <c r="B141" s="21" t="s">
        <v>307</v>
      </c>
      <c r="C141" t="s">
        <v>377</v>
      </c>
    </row>
    <row r="142" spans="1:3" x14ac:dyDescent="0.25">
      <c r="A142" s="21" t="s">
        <v>79</v>
      </c>
      <c r="B142" s="21" t="s">
        <v>308</v>
      </c>
      <c r="C142" t="s">
        <v>377</v>
      </c>
    </row>
    <row r="143" spans="1:3" x14ac:dyDescent="0.25">
      <c r="A143" s="22" t="s">
        <v>97</v>
      </c>
      <c r="B143" s="20" t="s">
        <v>309</v>
      </c>
      <c r="C143" t="s">
        <v>377</v>
      </c>
    </row>
    <row r="144" spans="1:3" x14ac:dyDescent="0.25">
      <c r="A144" s="22" t="s">
        <v>114</v>
      </c>
      <c r="B144" s="20" t="s">
        <v>310</v>
      </c>
      <c r="C144" t="s">
        <v>377</v>
      </c>
    </row>
    <row r="145" spans="1:3" x14ac:dyDescent="0.25">
      <c r="A145" s="102" t="s">
        <v>444</v>
      </c>
      <c r="B145" s="21" t="s">
        <v>447</v>
      </c>
      <c r="C145" t="s">
        <v>377</v>
      </c>
    </row>
    <row r="146" spans="1:3" x14ac:dyDescent="0.25">
      <c r="A146" s="21" t="s">
        <v>127</v>
      </c>
      <c r="B146" s="21" t="s">
        <v>311</v>
      </c>
      <c r="C146" t="s">
        <v>377</v>
      </c>
    </row>
    <row r="147" spans="1:3" x14ac:dyDescent="0.25">
      <c r="A147" s="22" t="s">
        <v>167</v>
      </c>
      <c r="B147" s="20" t="s">
        <v>371</v>
      </c>
      <c r="C147" t="s">
        <v>377</v>
      </c>
    </row>
    <row r="148" spans="1:3" x14ac:dyDescent="0.25">
      <c r="A148" s="22" t="s">
        <v>139</v>
      </c>
      <c r="B148" s="20" t="s">
        <v>312</v>
      </c>
      <c r="C148" t="s">
        <v>377</v>
      </c>
    </row>
    <row r="149" spans="1:3" x14ac:dyDescent="0.25">
      <c r="A149" s="21" t="s">
        <v>149</v>
      </c>
      <c r="B149" s="21" t="s">
        <v>313</v>
      </c>
      <c r="C149" t="s">
        <v>377</v>
      </c>
    </row>
    <row r="150" spans="1:3" x14ac:dyDescent="0.25">
      <c r="A150" s="22" t="s">
        <v>168</v>
      </c>
      <c r="B150" s="20" t="s">
        <v>314</v>
      </c>
      <c r="C150" t="s">
        <v>377</v>
      </c>
    </row>
    <row r="151" spans="1:3" x14ac:dyDescent="0.25">
      <c r="A151" s="22" t="s">
        <v>147</v>
      </c>
      <c r="B151" s="20" t="s">
        <v>315</v>
      </c>
      <c r="C151" t="s">
        <v>377</v>
      </c>
    </row>
    <row r="152" spans="1:3" x14ac:dyDescent="0.25">
      <c r="A152" s="21" t="s">
        <v>164</v>
      </c>
      <c r="B152" s="21" t="s">
        <v>316</v>
      </c>
      <c r="C152" t="s">
        <v>377</v>
      </c>
    </row>
    <row r="153" spans="1:3" x14ac:dyDescent="0.25">
      <c r="A153" s="22" t="s">
        <v>110</v>
      </c>
      <c r="B153" s="20" t="s">
        <v>372</v>
      </c>
      <c r="C153" t="s">
        <v>377</v>
      </c>
    </row>
    <row r="154" spans="1:3" x14ac:dyDescent="0.25">
      <c r="A154" s="22" t="s">
        <v>160</v>
      </c>
      <c r="B154" s="20" t="s">
        <v>317</v>
      </c>
      <c r="C154" t="s">
        <v>377</v>
      </c>
    </row>
    <row r="155" spans="1:3" x14ac:dyDescent="0.25">
      <c r="A155" s="21" t="s">
        <v>170</v>
      </c>
      <c r="B155" s="21" t="s">
        <v>318</v>
      </c>
      <c r="C155" t="s">
        <v>377</v>
      </c>
    </row>
    <row r="156" spans="1:3" x14ac:dyDescent="0.25">
      <c r="A156" s="21" t="s">
        <v>319</v>
      </c>
      <c r="B156" s="21" t="s">
        <v>320</v>
      </c>
      <c r="C156" t="s">
        <v>377</v>
      </c>
    </row>
    <row r="157" spans="1:3" x14ac:dyDescent="0.25">
      <c r="A157" s="22" t="s">
        <v>182</v>
      </c>
      <c r="B157" s="20" t="s">
        <v>321</v>
      </c>
      <c r="C157" t="s">
        <v>377</v>
      </c>
    </row>
    <row r="158" spans="1:3" x14ac:dyDescent="0.25">
      <c r="A158" s="21" t="s">
        <v>171</v>
      </c>
      <c r="B158" s="21" t="s">
        <v>322</v>
      </c>
      <c r="C158" t="s">
        <v>377</v>
      </c>
    </row>
    <row r="159" spans="1:3" x14ac:dyDescent="0.25">
      <c r="A159" s="22" t="s">
        <v>133</v>
      </c>
      <c r="B159" s="20" t="s">
        <v>323</v>
      </c>
      <c r="C159" t="s">
        <v>377</v>
      </c>
    </row>
    <row r="160" spans="1:3" x14ac:dyDescent="0.25">
      <c r="A160" s="22" t="s">
        <v>145</v>
      </c>
      <c r="B160" s="20" t="s">
        <v>324</v>
      </c>
      <c r="C160" t="s">
        <v>377</v>
      </c>
    </row>
    <row r="161" spans="1:3" x14ac:dyDescent="0.25">
      <c r="A161" s="22" t="s">
        <v>153</v>
      </c>
      <c r="B161" s="20" t="s">
        <v>325</v>
      </c>
      <c r="C161" t="s">
        <v>377</v>
      </c>
    </row>
    <row r="162" spans="1:3" x14ac:dyDescent="0.25">
      <c r="A162" s="22" t="s">
        <v>156</v>
      </c>
      <c r="B162" s="20" t="s">
        <v>326</v>
      </c>
      <c r="C162" t="s">
        <v>377</v>
      </c>
    </row>
    <row r="163" spans="1:3" x14ac:dyDescent="0.25">
      <c r="A163" s="16" t="s">
        <v>158</v>
      </c>
      <c r="B163" s="23" t="s">
        <v>327</v>
      </c>
      <c r="C163" t="s">
        <v>377</v>
      </c>
    </row>
    <row r="164" spans="1:3" x14ac:dyDescent="0.25">
      <c r="A164" t="s">
        <v>163</v>
      </c>
      <c r="B164" s="2" t="s">
        <v>328</v>
      </c>
      <c r="C164" t="s">
        <v>377</v>
      </c>
    </row>
    <row r="165" spans="1:3" x14ac:dyDescent="0.25">
      <c r="A165" s="18" t="s">
        <v>165</v>
      </c>
      <c r="B165" s="23" t="s">
        <v>166</v>
      </c>
      <c r="C165" t="s">
        <v>377</v>
      </c>
    </row>
    <row r="166" spans="1:3" x14ac:dyDescent="0.25">
      <c r="A166" t="s">
        <v>329</v>
      </c>
      <c r="B166" s="2" t="s">
        <v>330</v>
      </c>
      <c r="C166" t="s">
        <v>377</v>
      </c>
    </row>
    <row r="167" spans="1:3" x14ac:dyDescent="0.25">
      <c r="A167" s="16" t="s">
        <v>169</v>
      </c>
      <c r="B167" s="23" t="s">
        <v>331</v>
      </c>
      <c r="C167" t="s">
        <v>377</v>
      </c>
    </row>
    <row r="168" spans="1:3" x14ac:dyDescent="0.25">
      <c r="A168" t="s">
        <v>157</v>
      </c>
      <c r="B168" s="2" t="s">
        <v>332</v>
      </c>
      <c r="C168" t="s">
        <v>377</v>
      </c>
    </row>
    <row r="169" spans="1:3" x14ac:dyDescent="0.25">
      <c r="A169" s="16" t="s">
        <v>159</v>
      </c>
      <c r="B169" s="23" t="s">
        <v>333</v>
      </c>
      <c r="C169" t="s">
        <v>377</v>
      </c>
    </row>
    <row r="170" spans="1:3" x14ac:dyDescent="0.25">
      <c r="A170" t="s">
        <v>162</v>
      </c>
      <c r="B170" s="2" t="s">
        <v>334</v>
      </c>
      <c r="C170" t="s">
        <v>377</v>
      </c>
    </row>
    <row r="171" spans="1:3" x14ac:dyDescent="0.25">
      <c r="A171" t="s">
        <v>60</v>
      </c>
      <c r="B171" s="2" t="s">
        <v>335</v>
      </c>
      <c r="C171" t="s">
        <v>377</v>
      </c>
    </row>
    <row r="172" spans="1:3" x14ac:dyDescent="0.25">
      <c r="A172" t="s">
        <v>66</v>
      </c>
      <c r="B172" s="2" t="s">
        <v>336</v>
      </c>
      <c r="C172" t="s">
        <v>377</v>
      </c>
    </row>
    <row r="173" spans="1:3" x14ac:dyDescent="0.25">
      <c r="A173" t="s">
        <v>406</v>
      </c>
      <c r="B173" s="2" t="s">
        <v>337</v>
      </c>
      <c r="C173" t="s">
        <v>377</v>
      </c>
    </row>
    <row r="174" spans="1:3" x14ac:dyDescent="0.25">
      <c r="A174" t="s">
        <v>80</v>
      </c>
      <c r="B174" s="2" t="s">
        <v>338</v>
      </c>
      <c r="C174" t="s">
        <v>377</v>
      </c>
    </row>
    <row r="175" spans="1:3" x14ac:dyDescent="0.25">
      <c r="A175" s="18" t="s">
        <v>87</v>
      </c>
      <c r="B175" s="23" t="s">
        <v>339</v>
      </c>
      <c r="C175" t="s">
        <v>377</v>
      </c>
    </row>
    <row r="176" spans="1:3" x14ac:dyDescent="0.25">
      <c r="A176" t="s">
        <v>107</v>
      </c>
      <c r="B176" s="2" t="s">
        <v>340</v>
      </c>
      <c r="C176" t="s">
        <v>377</v>
      </c>
    </row>
    <row r="177" spans="1:3" x14ac:dyDescent="0.25">
      <c r="A177" s="16" t="s">
        <v>115</v>
      </c>
      <c r="B177" s="23" t="s">
        <v>341</v>
      </c>
      <c r="C177" t="s">
        <v>377</v>
      </c>
    </row>
    <row r="178" spans="1:3" x14ac:dyDescent="0.25">
      <c r="A178" s="16" t="s">
        <v>122</v>
      </c>
      <c r="B178" s="23" t="s">
        <v>342</v>
      </c>
      <c r="C178" t="s">
        <v>377</v>
      </c>
    </row>
    <row r="179" spans="1:3" x14ac:dyDescent="0.25">
      <c r="A179" s="16" t="s">
        <v>128</v>
      </c>
      <c r="B179" s="23" t="s">
        <v>343</v>
      </c>
      <c r="C179" t="s">
        <v>377</v>
      </c>
    </row>
    <row r="180" spans="1:3" x14ac:dyDescent="0.25">
      <c r="A180" t="s">
        <v>140</v>
      </c>
      <c r="B180" s="2" t="s">
        <v>344</v>
      </c>
      <c r="C180" t="s">
        <v>377</v>
      </c>
    </row>
    <row r="181" spans="1:3" x14ac:dyDescent="0.25">
      <c r="A181" t="s">
        <v>150</v>
      </c>
      <c r="B181" s="2" t="s">
        <v>345</v>
      </c>
      <c r="C181" t="s">
        <v>377</v>
      </c>
    </row>
    <row r="182" spans="1:3" x14ac:dyDescent="0.25">
      <c r="A182" s="34" t="s">
        <v>436</v>
      </c>
      <c r="B182" s="2" t="s">
        <v>437</v>
      </c>
      <c r="C182" t="s">
        <v>376</v>
      </c>
    </row>
    <row r="183" spans="1:3" x14ac:dyDescent="0.25">
      <c r="B183" s="2"/>
    </row>
    <row r="184" spans="1:3" x14ac:dyDescent="0.25">
      <c r="B184" s="2"/>
    </row>
    <row r="185" spans="1:3" x14ac:dyDescent="0.25">
      <c r="B185" s="2"/>
    </row>
    <row r="186" spans="1:3" x14ac:dyDescent="0.25">
      <c r="B186" s="2"/>
    </row>
    <row r="187" spans="1:3" x14ac:dyDescent="0.25">
      <c r="B187" s="2"/>
    </row>
  </sheetData>
  <autoFilter ref="A1:K1"/>
  <sortState ref="A1:C187">
    <sortCondition ref="A1:A187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Месечен отчет за персонала</vt:lpstr>
      <vt:lpstr>номенклатури</vt:lpstr>
      <vt:lpstr>'Месечен отчет за персонала'!Print_Area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Cvetelina Todorova</dc:creator>
  <cp:lastModifiedBy>Milena Matorova</cp:lastModifiedBy>
  <cp:lastPrinted>2023-09-21T13:31:51Z</cp:lastPrinted>
  <dcterms:created xsi:type="dcterms:W3CDTF">2019-10-08T09:14:59Z</dcterms:created>
  <dcterms:modified xsi:type="dcterms:W3CDTF">2026-03-27T14:14:48Z</dcterms:modified>
</cp:coreProperties>
</file>