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11048\Downloads\"/>
    </mc:Choice>
  </mc:AlternateContent>
  <xr:revisionPtr revIDLastSave="0" documentId="13_ncr:1_{52882C04-780B-4C21-87AF-BC96695E54FE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8" i="2" l="1"/>
  <c r="D164" i="2"/>
  <c r="D163" i="2"/>
  <c r="D161" i="2"/>
  <c r="D155" i="2"/>
  <c r="D156" i="2"/>
  <c r="D157" i="2"/>
  <c r="D158" i="2"/>
  <c r="D154" i="2"/>
  <c r="D151" i="2"/>
  <c r="D152" i="2"/>
  <c r="D149" i="2"/>
  <c r="D148" i="2"/>
  <c r="D147" i="2"/>
  <c r="D139" i="2"/>
  <c r="D140" i="2"/>
  <c r="D141" i="2"/>
  <c r="D142" i="2"/>
  <c r="D143" i="2"/>
  <c r="D144" i="2"/>
  <c r="D145" i="2"/>
  <c r="D146" i="2"/>
  <c r="D130" i="2"/>
  <c r="D131" i="2"/>
  <c r="D132" i="2"/>
  <c r="D133" i="2"/>
  <c r="D134" i="2"/>
  <c r="D135" i="2"/>
  <c r="D136" i="2"/>
  <c r="D137" i="2"/>
  <c r="D138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14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75" i="2"/>
  <c r="D62" i="2"/>
  <c r="D63" i="2"/>
  <c r="D64" i="2"/>
  <c r="D65" i="2"/>
  <c r="D66" i="2"/>
  <c r="D67" i="2"/>
  <c r="D68" i="2"/>
  <c r="D69" i="2"/>
  <c r="D70" i="2"/>
  <c r="D71" i="2"/>
  <c r="D72" i="2"/>
  <c r="D73" i="2"/>
  <c r="D61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10" i="2"/>
  <c r="I76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75" i="2"/>
  <c r="I61" i="2"/>
  <c r="G54" i="2"/>
  <c r="G56" i="2"/>
  <c r="G52" i="2"/>
  <c r="G44" i="2"/>
  <c r="G45" i="2"/>
  <c r="G46" i="2"/>
  <c r="G47" i="2"/>
  <c r="G48" i="2"/>
  <c r="G49" i="2"/>
  <c r="G50" i="2"/>
  <c r="G38" i="2"/>
  <c r="G39" i="2"/>
  <c r="G40" i="2"/>
  <c r="G41" i="2"/>
  <c r="G42" i="2"/>
  <c r="G43" i="2"/>
  <c r="G35" i="2"/>
  <c r="G36" i="2"/>
  <c r="G37" i="2"/>
  <c r="G30" i="2"/>
  <c r="G31" i="2"/>
  <c r="G32" i="2"/>
  <c r="G33" i="2"/>
  <c r="G34" i="2"/>
  <c r="G23" i="2"/>
  <c r="G24" i="2"/>
  <c r="G25" i="2"/>
  <c r="G26" i="2"/>
  <c r="G27" i="2"/>
  <c r="G28" i="2"/>
  <c r="G29" i="2"/>
  <c r="G21" i="2"/>
  <c r="G22" i="2"/>
  <c r="G14" i="2"/>
  <c r="G15" i="2"/>
  <c r="G16" i="2"/>
  <c r="G17" i="2"/>
  <c r="G18" i="2"/>
  <c r="G19" i="2"/>
  <c r="G20" i="2"/>
  <c r="G13" i="2"/>
  <c r="B9" i="2"/>
</calcChain>
</file>

<file path=xl/sharedStrings.xml><?xml version="1.0" encoding="utf-8"?>
<sst xmlns="http://schemas.openxmlformats.org/spreadsheetml/2006/main" count="379" uniqueCount="212">
  <si>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</si>
  <si>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</si>
  <si>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</si>
  <si>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</si>
  <si>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</si>
  <si>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</si>
  <si>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</si>
  <si>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</si>
  <si>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</si>
  <si>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</si>
  <si>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</si>
  <si>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</si>
  <si>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</si>
  <si>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</si>
  <si>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</si>
  <si>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</si>
  <si>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</si>
  <si>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</si>
  <si>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</si>
  <si>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</si>
  <si>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</si>
  <si>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 xml:space="preserve">Мерна единица
(ден, брой и др.) </t>
  </si>
  <si>
    <t>111511773</t>
  </si>
  <si>
    <t>1202211002</t>
  </si>
  <si>
    <t>Монтана</t>
  </si>
  <si>
    <t>Берковица</t>
  </si>
  <si>
    <t>Александровска</t>
  </si>
  <si>
    <t>mbal_berk@abv.bg</t>
  </si>
  <si>
    <t xml:space="preserve"> 88013-Деловодство</t>
  </si>
  <si>
    <t>http://mbal-berkovitsa.org</t>
  </si>
  <si>
    <t>Основен корпус на МБАЛ-Берковица - втори етаж на сградата, информационно табло</t>
  </si>
  <si>
    <t>фактура; приходен касов ордер, квитанция от ПКО</t>
  </si>
  <si>
    <t xml:space="preserve">Потребителска такса за болничен престой </t>
  </si>
  <si>
    <t>ден</t>
  </si>
  <si>
    <t>Стационарни грижи при бременност с повишен риск</t>
  </si>
  <si>
    <t>бр.</t>
  </si>
  <si>
    <t>Оперативни процедури за задържане на бременност</t>
  </si>
  <si>
    <t>Преждевременно прекъсване на бременността  до 13 гест.с.вкл.</t>
  </si>
  <si>
    <t>Преждевременно прекъсване на бременността над 13 гест.с.</t>
  </si>
  <si>
    <t>Раждане</t>
  </si>
  <si>
    <t xml:space="preserve">Грижи за здраво новородено дете </t>
  </si>
  <si>
    <t>Диагностика и лечение на нестабилна форма на ангина пекторис/остър миокарден инфаркт без инвазивно изследване и/или интервенционално лечение</t>
  </si>
  <si>
    <t xml:space="preserve">Диагностика и лечение на остра и изострена хронична сърдечна недостатъчност без механична вентилация </t>
  </si>
  <si>
    <t xml:space="preserve">Диагностика и лечение на ритъмни и проводни нарушения </t>
  </si>
  <si>
    <t>Диагностика и лечение на бронхопневмония и бронхиолит при лица над 18 годишна възраст</t>
  </si>
  <si>
    <t>Диагностика и лечение на бронхопневмония в детска възраст</t>
  </si>
  <si>
    <t>Диагностика и лечение на исхемичен мозъчен инсулт без тромболиза при лица над 18 години</t>
  </si>
  <si>
    <t>Диагностика и лечение на паренхимен мозъчен кръвоизлив при лица над 18 години</t>
  </si>
  <si>
    <t>Диагностика и лечение на болести на черепно-мозъчните нерви  (ЧМН), на нервните коренчета и плексуси, полиневропатия и вертеброгенни болкови синдроми при лица над 18 години</t>
  </si>
  <si>
    <t>Диагностика и лечение на остър и хроничен обострен  пиелонефрит  /Вътрешно отделение/</t>
  </si>
  <si>
    <t>Диагностика и лечение на остри внезапно възникнали състояния в детската възраст</t>
  </si>
  <si>
    <t>Оперативни интервенции при инфекции на меките и костни тъкани</t>
  </si>
  <si>
    <t>Нерадикално отстраняване на матката</t>
  </si>
  <si>
    <t>Оперативни интервенции чрез коремен достъп за отстраняване на болестни изменения на женските полови органи</t>
  </si>
  <si>
    <t>Оперативни интервенции чрез долен достъп за отстраняване на болестни изменения или инвазивно изследване на женските полови органи</t>
  </si>
  <si>
    <t>Корекции на тазова (перинеална) статика и/или на незадържане на урината при жената</t>
  </si>
  <si>
    <t xml:space="preserve">Диагностични процедури и консервативно лечение на токсо-инфекциозен и анемичен синдром от акушеро-гинекологичен произход </t>
  </si>
  <si>
    <t>Оперативни процедури на хранопровод, стомах и дуоденум със среден обем и сложност, при лица над 18 години</t>
  </si>
  <si>
    <t>Оперативни процедури на тънки и дебели черва със среден обем и сложност, при лица над 18 години</t>
  </si>
  <si>
    <t>Оперативни процедури върху апендикс</t>
  </si>
  <si>
    <t>Хирургични интервенции на ануса и перианалното пространство</t>
  </si>
  <si>
    <t>Оперативни процедури при хернии</t>
  </si>
  <si>
    <t>Оперативни процедури при хернии с инкарцерация</t>
  </si>
  <si>
    <t>Конвенционална холецистектомия</t>
  </si>
  <si>
    <t>Оперативни процедури върху далака при лица над 18 години</t>
  </si>
  <si>
    <t>Оперативно лечение при остър перитонит</t>
  </si>
  <si>
    <t>Оперативно лечение на интраабдоминални абсцеси</t>
  </si>
  <si>
    <t>Спешни състояния в гръдната хирургия</t>
  </si>
  <si>
    <t>Наблюдение до 48 часа в стационарни условия след проведена амбулаторна процедура</t>
  </si>
  <si>
    <t>А.Пр</t>
  </si>
  <si>
    <t>Амб.</t>
  </si>
  <si>
    <t>пр.11</t>
  </si>
  <si>
    <t>Консервативно лечение на продължителна бъбречна колика</t>
  </si>
  <si>
    <t>пр.25</t>
  </si>
  <si>
    <t>Диагностична и терапевтична пункция и/или биопсия</t>
  </si>
  <si>
    <t>пр.26</t>
  </si>
  <si>
    <t xml:space="preserve"> Амбулаторни хирургични процедури</t>
  </si>
  <si>
    <t>ЦЕНИ НА ПЛАТЕНИТЕ  УСЛУГИ, ПРЕДОСТАВЯНИ ПО ИСКАНЕ  НА  ПАЦИЕНТИТЕ</t>
  </si>
  <si>
    <t>Преглед от болничен специалист</t>
  </si>
  <si>
    <t>Издаване на документ изискващ преглед</t>
  </si>
  <si>
    <t>Издаване на медицински документ-дубликат</t>
  </si>
  <si>
    <t>Издаване на мед.документ, неизискващ преглед</t>
  </si>
  <si>
    <t xml:space="preserve">Мускулна инжекция </t>
  </si>
  <si>
    <t>Венозна инжекция</t>
  </si>
  <si>
    <t>Вземане на материал за биопсия</t>
  </si>
  <si>
    <t>Мед.освидетелстване по искане на застрахователна компания</t>
  </si>
  <si>
    <t>Венозна анестезия</t>
  </si>
  <si>
    <t>Регионална анестезия</t>
  </si>
  <si>
    <t>Обща анестезия без интубация</t>
  </si>
  <si>
    <t>Обща анестезия с интубация</t>
  </si>
  <si>
    <t>Рентгенови изследвания</t>
  </si>
  <si>
    <t>Рентгенография на зъби</t>
  </si>
  <si>
    <t>Рентгенография на  челюсти</t>
  </si>
  <si>
    <t>Рентгенография на лицеви кости</t>
  </si>
  <si>
    <t>Рентгенография на околоносни синуси</t>
  </si>
  <si>
    <t>Специални центражи на черепа</t>
  </si>
  <si>
    <t>Рентгенография на стернум</t>
  </si>
  <si>
    <t>Рентгенография на ребра</t>
  </si>
  <si>
    <t>Рентгенография на крайници</t>
  </si>
  <si>
    <t>Рентгенография на длан и пръсти</t>
  </si>
  <si>
    <t>Рентгенография на стерно-клавикуларна става</t>
  </si>
  <si>
    <t>Рентгенография на сакро-илиачна става</t>
  </si>
  <si>
    <t>Рентгенография на  тазобедрена става</t>
  </si>
  <si>
    <t>Рентгенография на бедрена кост</t>
  </si>
  <si>
    <t>Рентгенография на колянна  става</t>
  </si>
  <si>
    <t>Рентгенография на подбедрица</t>
  </si>
  <si>
    <t>Рентгенография на глезенна става</t>
  </si>
  <si>
    <t>Рентгенография на стъпало и пръсти</t>
  </si>
  <si>
    <t>Рентгенография на клавикула</t>
  </si>
  <si>
    <t>Рентгенография на акромиоклавикуларна става</t>
  </si>
  <si>
    <t>Рентгенография на скапула</t>
  </si>
  <si>
    <t>Рентгенография на раменна става</t>
  </si>
  <si>
    <t>Рентгенография на хумерус</t>
  </si>
  <si>
    <t>Рентгенография на лакетна става</t>
  </si>
  <si>
    <t>Рентгенография на антебрахиум</t>
  </si>
  <si>
    <t>Рентгенография на гривнена става</t>
  </si>
  <si>
    <t>Рентгенография на череп</t>
  </si>
  <si>
    <t>Рентгенография на гръбначни прешлени</t>
  </si>
  <si>
    <t>Рентгенография на гръден кош и бял дроб</t>
  </si>
  <si>
    <t>Обзорна рентгенография на сърце и медиастинум</t>
  </si>
  <si>
    <t>Обзорна рентгенография на корем</t>
  </si>
  <si>
    <t>Рентгенография на таз</t>
  </si>
  <si>
    <t>Ехографска диагностика на коремни и ретро-перитонеални органи</t>
  </si>
  <si>
    <t>Компютърна аксиална или спирална томография</t>
  </si>
  <si>
    <t>Рентгеново изследване на хранопровод и стомах</t>
  </si>
  <si>
    <t>Рентгеново изследване на тънки черва</t>
  </si>
  <si>
    <t>Иригография</t>
  </si>
  <si>
    <t>Венозна урография</t>
  </si>
  <si>
    <t>Изследвания в Микробиологична лаборатория</t>
  </si>
  <si>
    <t>Изследване на кръв за Wass</t>
  </si>
  <si>
    <t>Определяне на кръвна група</t>
  </si>
  <si>
    <t>Посявка на назофарингиален секрет / еднократно /</t>
  </si>
  <si>
    <t>СПЕЦИАЛИЗИРАНИ ДИАГНОСТИЧНИ И ТЕРАПЕВТИЧНИ  ИЗСЛЕДВАНИЯ И ДЕЙНОСТИ</t>
  </si>
  <si>
    <t>Ехокардиография</t>
  </si>
  <si>
    <t>Индивидуални инхалации с лекарствено вещество</t>
  </si>
  <si>
    <t>Малка амбулаторна операция</t>
  </si>
  <si>
    <t>Хирургична обработка на рана с превръзка</t>
  </si>
  <si>
    <t>Превръзка</t>
  </si>
  <si>
    <t>Поставяне на песар</t>
  </si>
  <si>
    <t>Поставяне на интраутеринен песар ( спирала )</t>
  </si>
  <si>
    <t>Отстраняване на спирала</t>
  </si>
  <si>
    <t>Вземане на ендометриална намазка</t>
  </si>
  <si>
    <t>Марсупилизация на бартолинова киста и абсцес</t>
  </si>
  <si>
    <t>Прекъсване на бременност по желание</t>
  </si>
  <si>
    <t>Поставяне на уретрален катетър</t>
  </si>
  <si>
    <t>Смяна на уретрален катетър</t>
  </si>
  <si>
    <t>Смяна на цистостомен дренаж</t>
  </si>
  <si>
    <t>Смяна на нефростомен дренаж</t>
  </si>
  <si>
    <t>Инцизио при френулум бреве</t>
  </si>
  <si>
    <t>Хирургична обработка с шев на мускулно сухожилие,</t>
  </si>
  <si>
    <t>Наместване на луксирана става</t>
  </si>
  <si>
    <t>Гипсова имобилизация на крайник</t>
  </si>
  <si>
    <t>Сваляне на гипсова имобилизация</t>
  </si>
  <si>
    <t>Сваляне на конци и превръзка</t>
  </si>
  <si>
    <t>Предна тампонада на носа</t>
  </si>
  <si>
    <t>СТАЦИОНАРНО ЛЕЧЕНИЕ ПО ЖЕЛАНИЕ  НА ПАЦИЕНТА  И/ ИЛИ  ЗДРАВНО НЕОСИГУРЕН  ПАЦИЕНТ</t>
  </si>
  <si>
    <t>Цена на 1 леглоден за ВЪТРЕШНО ОТДЕЛЕНИЕ</t>
  </si>
  <si>
    <t>Цена на 1 леглоден за НЕВРОЛОГИЧНО ОТДЕЛЕНИЕ</t>
  </si>
  <si>
    <t>Цена на 1 леглоден за ДЕТСКО ОТДЕЛЕНИЕ</t>
  </si>
  <si>
    <t>Цена на 1 леглоден за ХИРУРГИЧНО ОТДЕЛЕНИЕ</t>
  </si>
  <si>
    <t>Цена на 1 леглоден за АКУШЕРО-ГИНЕКОЛОГИЧНО ОТД.</t>
  </si>
  <si>
    <t>ЗДРАВНО-НЕОСИГУРЕНИ  И / ИЛИ ПАЦИЕНТИ, ИЗКЛЮЧЕНИ ОТ ЗДРАВНО ОСИГУРЯВАНЕ В РЕПУБЛИКА БЪЛГАРИЯ, ЗАПЛАЩАТ СТОЙНОСТТА НА КЛИНИЧНАТА ПЪТЕКА ПО КОЯТО СЕ ЛЕКУВАТ.</t>
  </si>
  <si>
    <t>Ползване на допълнително  поискани  услуги се извършва след подаване на  Заявление за предоставяне на допълнително  поискана услуга  по реда на чл.24а, ал.1 и 2 от НОПДМП  и  се заплаща допълнително:</t>
  </si>
  <si>
    <t>Ден</t>
  </si>
  <si>
    <t>        За извършване на немедицинска услуга на граждани по тяхно желание – превоз на пациенти, се заплаща цена   за градски  пропътуван километър.</t>
  </si>
  <si>
    <t>КМ</t>
  </si>
  <si>
    <t>        За извършване на немедицинска услуга на граждани по тяхно желание – превоз на пациенти, се заплаща цена   пропътуван километър  извън населеното място.</t>
  </si>
  <si>
    <t>ТАКСАТА  ЗА  ПЛАТЕНИТЕ  МЕДИЦИНСКИ УСЛУГИ  ОТ СТРАНА НА ПАЦИЕНТА,  СЕ ВНАСЯ В  КАСАТА НА  МБАЛ-БЕРКОВИЦА ЕООД, ЗА КОЕТО СЕ ИЗДАВА  СЪОТВЕТНИЯ ФИНАНСОВ ДОКУМЕНТ</t>
  </si>
  <si>
    <t>Цените на  медицинските  услуги  са   актуализирани  със заповед</t>
  </si>
  <si>
    <t>МНОГОПРОФИЛНА БОЛНИЦА ЗА АКТИВНО ЛЕЧЕНИЕ-БЕРКОВИЦА ЕООД ГР.БЕРКОВИЦА</t>
  </si>
  <si>
    <t>Нормално раждане</t>
  </si>
  <si>
    <t>Раждане чрез цезарово сечение</t>
  </si>
  <si>
    <t>Антистрептолизинов титър / AST / за бета стрептококови  инфекции и постстрептококови усложнения-ревматизъм и гломерулонефрит</t>
  </si>
  <si>
    <t>Изследване за ревматоиден фактор</t>
  </si>
  <si>
    <t>Изследване за неспецифични хетерофилни антитела при инфекциозна мононуклеоза</t>
  </si>
  <si>
    <t>Микробиологично изследване на фецес и материал от ректума за доказване на салмонела, шигела и патогенни ешерихия коли</t>
  </si>
  <si>
    <t>Микробиологично изследване от ранев материал и гной</t>
  </si>
  <si>
    <t xml:space="preserve">Микробиологично изследване на храчка </t>
  </si>
  <si>
    <t>Микробиологично изследване на урина за урокултура еднократно</t>
  </si>
  <si>
    <t>Микробиологично изследване на влагалищен секрет</t>
  </si>
  <si>
    <t>Микробиологично изследване на уретрален/ простатнен секрет</t>
  </si>
  <si>
    <t>Микробиологично изследване на очен и ушен  секрет</t>
  </si>
  <si>
    <t>Антибиограма с 6 антибиотични диска</t>
  </si>
  <si>
    <t>МНОГОПРОФИЛНА БОЛНИЦА ЗА АКТИВНО ЛЕЧЕНИЕ-ЕООД ГР.БЕРКОВИЦА</t>
  </si>
  <si>
    <t>З А П О В Е Д</t>
  </si>
  <si>
    <t>Диагностика и лечение на бронхиолит в детската възраст</t>
  </si>
  <si>
    <r>
      <t>Самостоятелна стая</t>
    </r>
    <r>
      <rPr>
        <b/>
        <sz val="12"/>
        <color rgb="FF000000"/>
        <rFont val="Calibri"/>
        <family val="2"/>
        <charset val="204"/>
        <scheme val="minor"/>
      </rPr>
      <t>:………………………………………………………………………………….</t>
    </r>
  </si>
  <si>
    <r>
      <t>Меню за хранене по избор</t>
    </r>
    <r>
      <rPr>
        <b/>
        <sz val="12"/>
        <color rgb="FF000000"/>
        <rFont val="Calibri"/>
        <family val="2"/>
        <charset val="204"/>
        <scheme val="minor"/>
      </rPr>
      <t>: /Цена,  според направената поръчка  от  пациента/</t>
    </r>
  </si>
  <si>
    <t>Допълнително заплащане  за КП 50.1 по реда на НРД</t>
  </si>
  <si>
    <t>Пациент</t>
  </si>
  <si>
    <t>УТВЪРДИЛ: АТАНАС ГЕОРГИЕВ-УПРАВИТЕЛ</t>
  </si>
  <si>
    <t>Предсрочно изпълнение на дейностите по КП№ 001; 003; 004.1;004.2; 005; 006; 016; 029; 033; 052.1; 084; 084; 111; 158; 163; 164; 173; 177; 179; 181; 182; 183; 184; 216</t>
  </si>
  <si>
    <t>№ ……………</t>
  </si>
  <si>
    <t>гр.Берковица / ……………………...</t>
  </si>
  <si>
    <t>УПРАВИТЕЛ:</t>
  </si>
  <si>
    <t>Атанас Георгиев</t>
  </si>
  <si>
    <t xml:space="preserve">            Считано от 01.03.2024г., актуализирам и утвърждавам цените на  медицинските  услуги,  предоставяни   в  МБАЛ-Берковица ЕООД-  заплащани   от   пациента ; НЗОК  съгласно договор и МЗ по Наредба № 3/2019г.   </t>
  </si>
  <si>
    <t>Атанас Кирилов Георгиев - Управител</t>
  </si>
  <si>
    <t>0953 88013;  0895757720</t>
  </si>
  <si>
    <t>Пациент/BGN</t>
  </si>
  <si>
    <t>НЗОК/BGN</t>
  </si>
  <si>
    <t>НЗОК/EUR</t>
  </si>
  <si>
    <t>МЗ/BGN</t>
  </si>
  <si>
    <t>Пациент/EUR</t>
  </si>
  <si>
    <t>МЗ/EUR</t>
  </si>
  <si>
    <t>Малка амбулаторна операция – отстраняване на ганглион, вагинотомия</t>
  </si>
  <si>
    <t xml:space="preserve">                                     Цени от 01.01.2026г.</t>
  </si>
  <si>
    <t>двойно обозначаване на цените на услугите /в евро и лева/</t>
  </si>
  <si>
    <t xml:space="preserve"> № 7 / 06.01.2026г.  на  Управителя  на МБАЛ-Берковица ЕООД </t>
  </si>
  <si>
    <t>МНОГОПРОФИЛНА БОЛНИЦА ЗА АКТИВНО ЛЕЧЕНИЕ-БЕРКОВИЦА ЕООД</t>
  </si>
  <si>
    <t>Даниела Михайлова Атанасова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</si>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</sst>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"/>
    <numFmt numFmtId="165" formatCode="#,##0.00\ &quot;лв.&quot;"/>
    <numFmt numFmtId="166" formatCode="#,##0.0\ &quot;лв.&quot;"/>
    <numFmt numFmtId="167" formatCode="[$€-2]\ #,##0.00"/>
  </numFmts>
  <fonts count="42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1"/>
      <color theme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u/>
      <sz val="12"/>
      <color rgb="FF000000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i/>
      <sz val="14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theme="0" tint="-0.49998474074526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6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right" vertical="center"/>
    </xf>
    <xf numFmtId="0" fontId="12" fillId="0" borderId="8" xfId="0" applyFont="1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justify"/>
    </xf>
    <xf numFmtId="0" fontId="19" fillId="0" borderId="0" xfId="0" applyFont="1" applyAlignment="1">
      <alignment horizontal="justify"/>
    </xf>
    <xf numFmtId="0" fontId="20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17" fillId="0" borderId="13" xfId="0" applyFont="1" applyBorder="1" applyAlignment="1">
      <alignment horizontal="center" wrapText="1"/>
    </xf>
    <xf numFmtId="0" fontId="17" fillId="0" borderId="13" xfId="0" applyFont="1" applyBorder="1" applyAlignment="1">
      <alignment horizontal="right" wrapText="1"/>
    </xf>
    <xf numFmtId="0" fontId="17" fillId="0" borderId="13" xfId="0" applyFont="1" applyBorder="1" applyAlignment="1">
      <alignment wrapText="1"/>
    </xf>
    <xf numFmtId="4" fontId="16" fillId="0" borderId="13" xfId="0" applyNumberFormat="1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3" fillId="0" borderId="13" xfId="0" applyFont="1" applyBorder="1" applyAlignment="1">
      <alignment vertical="top" wrapText="1"/>
    </xf>
    <xf numFmtId="0" fontId="23" fillId="0" borderId="13" xfId="0" applyFont="1" applyBorder="1" applyAlignment="1">
      <alignment wrapText="1"/>
    </xf>
    <xf numFmtId="0" fontId="25" fillId="0" borderId="13" xfId="0" applyFont="1" applyBorder="1" applyAlignment="1">
      <alignment wrapText="1"/>
    </xf>
    <xf numFmtId="0" fontId="26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164" fontId="16" fillId="0" borderId="0" xfId="0" applyNumberFormat="1" applyFont="1" applyAlignment="1">
      <alignment vertical="center"/>
    </xf>
    <xf numFmtId="0" fontId="21" fillId="0" borderId="15" xfId="0" applyFont="1" applyBorder="1" applyAlignment="1">
      <alignment vertical="center"/>
    </xf>
    <xf numFmtId="0" fontId="21" fillId="0" borderId="16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23" fillId="0" borderId="13" xfId="0" applyFont="1" applyBorder="1" applyAlignment="1">
      <alignment horizontal="center" vertical="top" wrapText="1"/>
    </xf>
    <xf numFmtId="0" fontId="30" fillId="2" borderId="13" xfId="0" applyFont="1" applyFill="1" applyBorder="1" applyAlignment="1">
      <alignment horizontal="center" vertical="center"/>
    </xf>
    <xf numFmtId="164" fontId="16" fillId="0" borderId="13" xfId="0" applyNumberFormat="1" applyFont="1" applyBorder="1" applyAlignment="1">
      <alignment vertical="center"/>
    </xf>
    <xf numFmtId="0" fontId="24" fillId="2" borderId="16" xfId="0" applyFont="1" applyFill="1" applyBorder="1" applyAlignment="1">
      <alignment horizontal="center" vertical="center" wrapText="1"/>
    </xf>
    <xf numFmtId="0" fontId="29" fillId="2" borderId="16" xfId="0" applyFont="1" applyFill="1" applyBorder="1" applyAlignment="1">
      <alignment horizontal="center" vertical="center" wrapText="1"/>
    </xf>
    <xf numFmtId="0" fontId="30" fillId="2" borderId="16" xfId="0" applyFont="1" applyFill="1" applyBorder="1" applyAlignment="1">
      <alignment horizontal="center" vertical="center"/>
    </xf>
    <xf numFmtId="164" fontId="31" fillId="2" borderId="13" xfId="0" applyNumberFormat="1" applyFont="1" applyFill="1" applyBorder="1" applyAlignment="1">
      <alignment vertical="center"/>
    </xf>
    <xf numFmtId="165" fontId="20" fillId="0" borderId="13" xfId="0" applyNumberFormat="1" applyFont="1" applyBorder="1" applyAlignment="1">
      <alignment vertical="center"/>
    </xf>
    <xf numFmtId="0" fontId="23" fillId="0" borderId="13" xfId="0" applyFont="1" applyBorder="1" applyAlignment="1">
      <alignment horizontal="justify" vertical="top" wrapText="1"/>
    </xf>
    <xf numFmtId="0" fontId="32" fillId="0" borderId="13" xfId="0" applyFont="1" applyBorder="1" applyAlignment="1">
      <alignment horizontal="center" vertical="top" wrapText="1"/>
    </xf>
    <xf numFmtId="0" fontId="23" fillId="0" borderId="13" xfId="0" applyFont="1" applyBorder="1" applyAlignment="1">
      <alignment horizontal="right" vertical="top" wrapText="1"/>
    </xf>
    <xf numFmtId="0" fontId="28" fillId="0" borderId="13" xfId="0" applyFont="1" applyBorder="1" applyAlignment="1">
      <alignment vertical="top" wrapText="1"/>
    </xf>
    <xf numFmtId="0" fontId="17" fillId="0" borderId="13" xfId="0" applyFont="1" applyBorder="1" applyAlignment="1">
      <alignment horizontal="right" vertical="center" wrapText="1"/>
    </xf>
    <xf numFmtId="0" fontId="20" fillId="0" borderId="13" xfId="0" applyFont="1" applyBorder="1" applyAlignment="1">
      <alignment horizontal="center" vertical="center"/>
    </xf>
    <xf numFmtId="165" fontId="20" fillId="0" borderId="13" xfId="0" applyNumberFormat="1" applyFont="1" applyBorder="1" applyAlignment="1">
      <alignment horizontal="center" vertical="center"/>
    </xf>
    <xf numFmtId="166" fontId="20" fillId="0" borderId="13" xfId="0" applyNumberFormat="1" applyFont="1" applyBorder="1" applyAlignment="1">
      <alignment horizontal="center" vertical="center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33" fillId="0" borderId="13" xfId="0" applyFont="1" applyBorder="1" applyAlignment="1">
      <alignment horizontal="center" wrapText="1"/>
    </xf>
    <xf numFmtId="0" fontId="34" fillId="0" borderId="13" xfId="0" applyFont="1" applyBorder="1" applyAlignment="1">
      <alignment wrapText="1"/>
    </xf>
    <xf numFmtId="0" fontId="34" fillId="0" borderId="14" xfId="0" applyFont="1" applyBorder="1" applyAlignment="1">
      <alignment wrapText="1"/>
    </xf>
    <xf numFmtId="165" fontId="33" fillId="0" borderId="14" xfId="0" applyNumberFormat="1" applyFont="1" applyBorder="1" applyAlignment="1">
      <alignment horizontal="center" vertical="center" wrapText="1"/>
    </xf>
    <xf numFmtId="167" fontId="20" fillId="0" borderId="13" xfId="0" applyNumberFormat="1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wrapText="1"/>
    </xf>
    <xf numFmtId="0" fontId="34" fillId="0" borderId="13" xfId="0" applyFont="1" applyBorder="1" applyAlignment="1">
      <alignment horizontal="right" wrapText="1"/>
    </xf>
    <xf numFmtId="0" fontId="35" fillId="0" borderId="13" xfId="0" applyFont="1" applyBorder="1" applyAlignment="1">
      <alignment vertical="top" wrapText="1"/>
    </xf>
    <xf numFmtId="0" fontId="36" fillId="2" borderId="13" xfId="0" applyFont="1" applyFill="1" applyBorder="1" applyAlignment="1">
      <alignment horizontal="center" vertical="center" wrapText="1"/>
    </xf>
    <xf numFmtId="0" fontId="37" fillId="2" borderId="13" xfId="0" applyFont="1" applyFill="1" applyBorder="1" applyAlignment="1">
      <alignment horizontal="center" vertical="center" wrapText="1"/>
    </xf>
    <xf numFmtId="165" fontId="33" fillId="0" borderId="13" xfId="0" applyNumberFormat="1" applyFont="1" applyBorder="1" applyAlignment="1">
      <alignment horizontal="center" vertical="top" wrapText="1"/>
    </xf>
    <xf numFmtId="165" fontId="34" fillId="0" borderId="13" xfId="0" applyNumberFormat="1" applyFont="1" applyBorder="1" applyAlignment="1">
      <alignment horizontal="right" vertical="top" wrapText="1"/>
    </xf>
    <xf numFmtId="0" fontId="33" fillId="0" borderId="13" xfId="0" applyFont="1" applyBorder="1" applyAlignment="1">
      <alignment vertical="top" wrapText="1"/>
    </xf>
    <xf numFmtId="165" fontId="33" fillId="0" borderId="13" xfId="0" applyNumberFormat="1" applyFont="1" applyBorder="1" applyAlignment="1">
      <alignment horizontal="center" wrapText="1"/>
    </xf>
    <xf numFmtId="167" fontId="33" fillId="0" borderId="13" xfId="0" applyNumberFormat="1" applyFont="1" applyBorder="1" applyAlignment="1">
      <alignment horizontal="center" wrapText="1"/>
    </xf>
    <xf numFmtId="165" fontId="33" fillId="0" borderId="13" xfId="0" applyNumberFormat="1" applyFont="1" applyBorder="1" applyAlignment="1">
      <alignment horizontal="center" vertical="center" wrapText="1"/>
    </xf>
    <xf numFmtId="167" fontId="33" fillId="0" borderId="13" xfId="0" applyNumberFormat="1" applyFont="1" applyBorder="1" applyAlignment="1">
      <alignment horizontal="center" vertical="center" wrapText="1"/>
    </xf>
    <xf numFmtId="166" fontId="33" fillId="0" borderId="13" xfId="0" applyNumberFormat="1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top" wrapText="1"/>
    </xf>
    <xf numFmtId="0" fontId="34" fillId="0" borderId="13" xfId="0" applyFont="1" applyBorder="1" applyAlignment="1">
      <alignment vertical="top" wrapText="1"/>
    </xf>
    <xf numFmtId="0" fontId="37" fillId="2" borderId="13" xfId="0" applyFont="1" applyFill="1" applyBorder="1" applyAlignment="1">
      <alignment vertical="center" wrapText="1"/>
    </xf>
    <xf numFmtId="0" fontId="34" fillId="0" borderId="13" xfId="0" applyFont="1" applyBorder="1" applyAlignment="1">
      <alignment horizontal="center" vertical="top" wrapText="1"/>
    </xf>
    <xf numFmtId="0" fontId="34" fillId="0" borderId="13" xfId="0" applyFont="1" applyBorder="1" applyAlignment="1">
      <alignment horizontal="right" vertical="top" wrapText="1"/>
    </xf>
    <xf numFmtId="0" fontId="34" fillId="0" borderId="13" xfId="0" applyFont="1" applyBorder="1"/>
    <xf numFmtId="0" fontId="33" fillId="0" borderId="13" xfId="0" applyFont="1" applyBorder="1" applyAlignment="1">
      <alignment horizontal="center" vertical="center" wrapText="1"/>
    </xf>
    <xf numFmtId="0" fontId="33" fillId="0" borderId="13" xfId="0" applyFont="1" applyBorder="1" applyAlignment="1">
      <alignment wrapText="1"/>
    </xf>
    <xf numFmtId="165" fontId="34" fillId="0" borderId="13" xfId="0" applyNumberFormat="1" applyFont="1" applyBorder="1" applyAlignment="1">
      <alignment horizontal="right" wrapText="1"/>
    </xf>
    <xf numFmtId="164" fontId="20" fillId="0" borderId="13" xfId="0" applyNumberFormat="1" applyFont="1" applyBorder="1" applyAlignment="1">
      <alignment vertical="center"/>
    </xf>
    <xf numFmtId="164" fontId="21" fillId="0" borderId="13" xfId="0" applyNumberFormat="1" applyFont="1" applyBorder="1" applyAlignment="1">
      <alignment vertical="center"/>
    </xf>
    <xf numFmtId="164" fontId="20" fillId="0" borderId="13" xfId="0" applyNumberFormat="1" applyFont="1" applyBorder="1" applyAlignment="1">
      <alignment horizontal="center" vertical="center"/>
    </xf>
    <xf numFmtId="164" fontId="21" fillId="0" borderId="0" xfId="0" applyNumberFormat="1" applyFont="1" applyAlignment="1">
      <alignment vertical="center"/>
    </xf>
    <xf numFmtId="0" fontId="2" fillId="3" borderId="0" xfId="0" applyFont="1" applyFill="1" applyAlignment="1">
      <alignment horizontal="center"/>
    </xf>
    <xf numFmtId="0" fontId="31" fillId="4" borderId="0" xfId="0" applyFont="1" applyFill="1" applyAlignment="1">
      <alignment horizontal="center" vertical="center"/>
    </xf>
    <xf numFmtId="167" fontId="30" fillId="0" borderId="13" xfId="0" applyNumberFormat="1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167" fontId="37" fillId="0" borderId="13" xfId="0" applyNumberFormat="1" applyFont="1" applyBorder="1" applyAlignment="1">
      <alignment horizontal="center" vertical="top" wrapText="1"/>
    </xf>
    <xf numFmtId="0" fontId="4" fillId="4" borderId="0" xfId="0" applyFont="1" applyFill="1" applyAlignment="1">
      <alignment vertical="center"/>
    </xf>
    <xf numFmtId="167" fontId="37" fillId="0" borderId="13" xfId="0" applyNumberFormat="1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wrapText="1"/>
    </xf>
    <xf numFmtId="0" fontId="31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3" fillId="0" borderId="13" xfId="0" applyFont="1" applyBorder="1" applyAlignment="1">
      <alignment vertical="center"/>
    </xf>
    <xf numFmtId="167" fontId="37" fillId="0" borderId="13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4" fillId="0" borderId="15" xfId="0" applyFont="1" applyBorder="1" applyAlignment="1">
      <alignment wrapText="1"/>
    </xf>
    <xf numFmtId="0" fontId="34" fillId="0" borderId="16" xfId="0" applyFont="1" applyBorder="1" applyAlignment="1">
      <alignment wrapText="1"/>
    </xf>
    <xf numFmtId="0" fontId="21" fillId="0" borderId="15" xfId="0" applyFont="1" applyBorder="1" applyAlignment="1">
      <alignment vertical="center"/>
    </xf>
    <xf numFmtId="0" fontId="21" fillId="0" borderId="16" xfId="0" applyFont="1" applyBorder="1" applyAlignment="1">
      <alignment vertical="center"/>
    </xf>
    <xf numFmtId="164" fontId="21" fillId="0" borderId="15" xfId="0" applyNumberFormat="1" applyFont="1" applyBorder="1" applyAlignment="1">
      <alignment vertical="center"/>
    </xf>
    <xf numFmtId="164" fontId="21" fillId="0" borderId="16" xfId="0" applyNumberFormat="1" applyFont="1" applyBorder="1" applyAlignment="1">
      <alignment vertical="center"/>
    </xf>
    <xf numFmtId="167" fontId="30" fillId="0" borderId="15" xfId="0" applyNumberFormat="1" applyFont="1" applyBorder="1" applyAlignment="1">
      <alignment horizontal="center" vertical="center" wrapText="1"/>
    </xf>
    <xf numFmtId="167" fontId="30" fillId="0" borderId="16" xfId="0" applyNumberFormat="1" applyFont="1" applyBorder="1" applyAlignment="1">
      <alignment horizontal="center" vertical="center" wrapText="1"/>
    </xf>
    <xf numFmtId="0" fontId="28" fillId="0" borderId="13" xfId="0" applyFont="1" applyBorder="1" applyAlignment="1">
      <alignment vertical="top" wrapText="1"/>
    </xf>
    <xf numFmtId="0" fontId="23" fillId="0" borderId="13" xfId="0" applyFont="1" applyBorder="1" applyAlignment="1">
      <alignment horizontal="justify" vertical="top" wrapText="1"/>
    </xf>
    <xf numFmtId="0" fontId="33" fillId="0" borderId="13" xfId="0" applyFont="1" applyBorder="1" applyAlignment="1">
      <alignment horizontal="center" wrapText="1"/>
    </xf>
    <xf numFmtId="0" fontId="34" fillId="0" borderId="13" xfId="0" applyFont="1" applyBorder="1" applyAlignment="1">
      <alignment wrapText="1"/>
    </xf>
    <xf numFmtId="165" fontId="33" fillId="0" borderId="14" xfId="0" applyNumberFormat="1" applyFont="1" applyBorder="1" applyAlignment="1">
      <alignment horizontal="center" vertical="center" wrapText="1"/>
    </xf>
    <xf numFmtId="0" fontId="23" fillId="0" borderId="15" xfId="0" applyFont="1" applyBorder="1" applyAlignment="1">
      <alignment vertical="top" wrapText="1"/>
    </xf>
    <xf numFmtId="0" fontId="23" fillId="0" borderId="16" xfId="0" applyFont="1" applyBorder="1" applyAlignment="1">
      <alignment vertical="top" wrapText="1"/>
    </xf>
    <xf numFmtId="0" fontId="28" fillId="0" borderId="15" xfId="0" applyFont="1" applyBorder="1" applyAlignment="1">
      <alignment vertical="top" wrapText="1"/>
    </xf>
    <xf numFmtId="0" fontId="28" fillId="0" borderId="16" xfId="0" applyFont="1" applyBorder="1" applyAlignment="1">
      <alignment vertical="top" wrapText="1"/>
    </xf>
    <xf numFmtId="0" fontId="33" fillId="0" borderId="15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167" fontId="37" fillId="0" borderId="15" xfId="0" applyNumberFormat="1" applyFont="1" applyBorder="1" applyAlignment="1">
      <alignment horizontal="center" vertical="center" wrapText="1"/>
    </xf>
    <xf numFmtId="167" fontId="37" fillId="0" borderId="16" xfId="0" applyNumberFormat="1" applyFont="1" applyBorder="1" applyAlignment="1">
      <alignment horizontal="center" vertical="center" wrapText="1"/>
    </xf>
    <xf numFmtId="165" fontId="34" fillId="0" borderId="15" xfId="0" applyNumberFormat="1" applyFont="1" applyBorder="1" applyAlignment="1">
      <alignment horizontal="right" vertical="top" wrapText="1"/>
    </xf>
    <xf numFmtId="0" fontId="38" fillId="0" borderId="16" xfId="0" applyFont="1" applyBorder="1" applyAlignment="1">
      <alignment wrapText="1"/>
    </xf>
    <xf numFmtId="0" fontId="39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13" xfId="0" applyBorder="1" applyAlignment="1">
      <alignment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bal_berk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="80" zoomScaleNormal="100" zoomScaleSheetLayoutView="80" workbookViewId="0">
      <selection activeCell="H8" sqref="H8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13.7109375" style="2" customWidth="1"/>
    <col min="4" max="4" width="23.85546875" style="2" customWidth="1"/>
    <col min="5" max="5" width="27.28515625" style="2" customWidth="1"/>
    <col min="6" max="6" width="35" style="2" customWidth="1"/>
    <col min="7" max="16384" width="9.140625" style="2"/>
  </cols>
  <sheetData>
    <row r="1" spans="1:6" ht="15.75" x14ac:dyDescent="0.25">
      <c r="A1" s="114" t="s">
        <v>209</v>
      </c>
      <c r="B1" s="115"/>
      <c r="C1" s="115"/>
      <c r="D1" s="115"/>
      <c r="E1" s="115"/>
      <c r="F1" s="116"/>
    </row>
    <row r="2" spans="1:6" ht="15.75" x14ac:dyDescent="0.25">
      <c r="A2" s="111" t="s">
        <v>1</v>
      </c>
      <c r="B2" s="112"/>
      <c r="C2" s="112"/>
      <c r="D2" s="112"/>
      <c r="E2" s="112"/>
      <c r="F2" s="113"/>
    </row>
    <row r="3" spans="1:6" ht="15.75" x14ac:dyDescent="0.25">
      <c r="A3" s="3" t="s">
        <v>4</v>
      </c>
      <c r="B3" s="19" t="s">
        <v>22</v>
      </c>
      <c r="C3" s="4" t="s">
        <v>5</v>
      </c>
      <c r="D3" s="19" t="s">
        <v>23</v>
      </c>
      <c r="E3" s="4" t="s">
        <v>6</v>
      </c>
      <c r="F3" s="20" t="s">
        <v>211</v>
      </c>
    </row>
    <row r="4" spans="1:6" ht="15.75" x14ac:dyDescent="0.25">
      <c r="A4" s="117" t="s">
        <v>197</v>
      </c>
      <c r="B4" s="118"/>
      <c r="C4" s="118"/>
      <c r="D4" s="118"/>
      <c r="E4" s="118"/>
      <c r="F4" s="119"/>
    </row>
    <row r="5" spans="1:6" ht="15.75" x14ac:dyDescent="0.25">
      <c r="A5" s="111" t="s">
        <v>0</v>
      </c>
      <c r="B5" s="112"/>
      <c r="C5" s="112"/>
      <c r="D5" s="112"/>
      <c r="E5" s="112"/>
      <c r="F5" s="113"/>
    </row>
    <row r="6" spans="1:6" ht="15.75" x14ac:dyDescent="0.25">
      <c r="A6" s="3" t="s">
        <v>7</v>
      </c>
      <c r="B6" s="8" t="s">
        <v>24</v>
      </c>
      <c r="C6" s="4" t="s">
        <v>8</v>
      </c>
      <c r="D6" s="8" t="s">
        <v>25</v>
      </c>
      <c r="E6" s="4" t="s">
        <v>9</v>
      </c>
      <c r="F6" s="7" t="s">
        <v>25</v>
      </c>
    </row>
    <row r="7" spans="1:6" ht="15.75" x14ac:dyDescent="0.25">
      <c r="A7" s="111" t="s">
        <v>11</v>
      </c>
      <c r="B7" s="112"/>
      <c r="C7" s="112"/>
      <c r="D7" s="112"/>
      <c r="E7" s="112"/>
      <c r="F7" s="113"/>
    </row>
    <row r="8" spans="1:6" ht="15.75" x14ac:dyDescent="0.25">
      <c r="A8" s="3" t="s">
        <v>10</v>
      </c>
      <c r="B8" s="9" t="s">
        <v>26</v>
      </c>
      <c r="C8" s="4" t="s">
        <v>14</v>
      </c>
      <c r="D8" s="9">
        <v>65</v>
      </c>
      <c r="E8" s="4" t="s">
        <v>13</v>
      </c>
      <c r="F8" s="7"/>
    </row>
    <row r="9" spans="1:6" ht="15.75" x14ac:dyDescent="0.25">
      <c r="A9" s="120" t="s">
        <v>11</v>
      </c>
      <c r="B9" s="121"/>
      <c r="C9" s="121"/>
      <c r="D9" s="121"/>
      <c r="E9" s="121"/>
      <c r="F9" s="122"/>
    </row>
    <row r="10" spans="1:6" ht="15.75" x14ac:dyDescent="0.25">
      <c r="A10" s="117" t="s">
        <v>210</v>
      </c>
      <c r="B10" s="118"/>
      <c r="C10" s="118"/>
      <c r="D10" s="118"/>
      <c r="E10" s="118"/>
      <c r="F10" s="119"/>
    </row>
    <row r="11" spans="1:6" ht="15.75" x14ac:dyDescent="0.25">
      <c r="A11" s="111" t="s">
        <v>12</v>
      </c>
      <c r="B11" s="112"/>
      <c r="C11" s="112"/>
      <c r="D11" s="112"/>
      <c r="E11" s="112"/>
      <c r="F11" s="113"/>
    </row>
    <row r="12" spans="1:6" ht="16.5" thickBot="1" x14ac:dyDescent="0.3">
      <c r="A12" s="5" t="s">
        <v>2</v>
      </c>
      <c r="B12" s="21" t="s">
        <v>27</v>
      </c>
      <c r="C12" s="6" t="s">
        <v>3</v>
      </c>
      <c r="D12" s="23" t="s">
        <v>28</v>
      </c>
      <c r="E12" s="22" t="s">
        <v>198</v>
      </c>
      <c r="F12" s="10"/>
    </row>
    <row r="13" spans="1:6" ht="19.5" customHeight="1" thickBot="1" x14ac:dyDescent="0.3">
      <c r="A13" s="1"/>
      <c r="B13" t="s">
        <v>29</v>
      </c>
      <c r="E13"/>
    </row>
    <row r="14" spans="1:6" ht="19.5" customHeight="1" x14ac:dyDescent="0.25">
      <c r="A14" s="129"/>
      <c r="B14" s="115"/>
      <c r="C14" s="115"/>
      <c r="D14" s="115"/>
      <c r="E14" s="115"/>
      <c r="F14" s="116"/>
    </row>
    <row r="15" spans="1:6" ht="23.25" customHeight="1" x14ac:dyDescent="0.25">
      <c r="A15" s="130" t="s">
        <v>16</v>
      </c>
      <c r="B15" s="131"/>
      <c r="C15" s="131"/>
      <c r="D15" s="131"/>
      <c r="E15" s="131"/>
      <c r="F15" s="132"/>
    </row>
    <row r="16" spans="1:6" ht="15.75" x14ac:dyDescent="0.25">
      <c r="A16" s="126" t="s">
        <v>30</v>
      </c>
      <c r="B16" s="127"/>
      <c r="C16" s="127"/>
      <c r="D16" s="127"/>
      <c r="E16" s="127"/>
      <c r="F16" s="128"/>
    </row>
    <row r="17" spans="1:6" ht="42.75" customHeight="1" x14ac:dyDescent="0.25">
      <c r="A17" s="123" t="s">
        <v>17</v>
      </c>
      <c r="B17" s="124"/>
      <c r="C17" s="124"/>
      <c r="D17" s="124"/>
      <c r="E17" s="124"/>
      <c r="F17" s="125"/>
    </row>
    <row r="18" spans="1:6" ht="59.25" customHeight="1" x14ac:dyDescent="0.25">
      <c r="A18" s="126" t="s">
        <v>31</v>
      </c>
      <c r="B18" s="127"/>
      <c r="C18" s="127"/>
      <c r="D18" s="127"/>
      <c r="E18" s="127"/>
      <c r="F18" s="128"/>
    </row>
    <row r="19" spans="1:6" ht="42.75" customHeight="1" x14ac:dyDescent="0.25">
      <c r="A19" s="123" t="s">
        <v>18</v>
      </c>
      <c r="B19" s="124"/>
      <c r="C19" s="124"/>
      <c r="D19" s="124"/>
      <c r="E19" s="124"/>
      <c r="F19" s="125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193"/>
  <sheetViews>
    <sheetView topLeftCell="A162" zoomScale="115" zoomScaleNormal="115" workbookViewId="0">
      <selection activeCell="D186" sqref="D186"/>
    </sheetView>
  </sheetViews>
  <sheetFormatPr defaultColWidth="9.140625" defaultRowHeight="15" x14ac:dyDescent="0.25"/>
  <cols>
    <col min="1" max="1" width="6.7109375" style="12" customWidth="1"/>
    <col min="2" max="2" width="63.5703125" style="12" customWidth="1"/>
    <col min="3" max="3" width="5.7109375" style="12" customWidth="1"/>
    <col min="4" max="4" width="10.85546875" style="12" customWidth="1"/>
    <col min="5" max="5" width="9.28515625" style="12" customWidth="1"/>
    <col min="6" max="6" width="12.28515625" style="12" customWidth="1"/>
    <col min="7" max="7" width="11.42578125" style="12" customWidth="1"/>
    <col min="8" max="8" width="9.85546875" style="12" customWidth="1"/>
    <col min="9" max="9" width="9.5703125" style="12" customWidth="1"/>
    <col min="10" max="16384" width="9.140625" style="12"/>
  </cols>
  <sheetData>
    <row r="3" spans="1:9" x14ac:dyDescent="0.25">
      <c r="B3" s="106" t="s">
        <v>190</v>
      </c>
    </row>
    <row r="6" spans="1:9" s="11" customFormat="1" ht="29.25" customHeight="1" x14ac:dyDescent="0.25">
      <c r="A6" s="156" t="s">
        <v>19</v>
      </c>
      <c r="B6" s="156"/>
      <c r="C6" s="156"/>
      <c r="D6" s="156"/>
      <c r="E6" s="156"/>
      <c r="F6" s="156"/>
      <c r="G6" s="156"/>
      <c r="H6" s="156"/>
    </row>
    <row r="7" spans="1:9" ht="34.5" customHeight="1" x14ac:dyDescent="0.25">
      <c r="A7" s="157" t="s">
        <v>169</v>
      </c>
      <c r="B7" s="157"/>
      <c r="C7" s="157"/>
      <c r="D7" s="157"/>
      <c r="E7" s="157"/>
      <c r="F7" s="157"/>
      <c r="G7" s="157"/>
      <c r="H7" s="157"/>
    </row>
    <row r="8" spans="1:9" ht="15.75" customHeight="1" x14ac:dyDescent="0.25">
      <c r="A8" s="159" t="s">
        <v>1</v>
      </c>
      <c r="B8" s="159"/>
      <c r="C8" s="159"/>
      <c r="D8" s="159"/>
      <c r="E8" s="159"/>
      <c r="F8" s="159"/>
      <c r="G8" s="159"/>
      <c r="H8" s="159"/>
    </row>
    <row r="9" spans="1:9" ht="15.75" x14ac:dyDescent="0.25">
      <c r="A9" s="107" t="s">
        <v>4</v>
      </c>
      <c r="B9" s="108" t="str">
        <f>InfoHospital!B3</f>
        <v>111511773</v>
      </c>
      <c r="C9" s="18"/>
      <c r="D9" s="18"/>
      <c r="E9" s="18"/>
      <c r="F9" s="18"/>
      <c r="G9" s="18"/>
      <c r="H9" s="18"/>
    </row>
    <row r="10" spans="1:9" ht="21.75" customHeight="1" x14ac:dyDescent="0.25">
      <c r="A10" s="13"/>
      <c r="B10" s="13"/>
      <c r="C10" s="65"/>
      <c r="D10" s="99" t="s">
        <v>206</v>
      </c>
      <c r="E10" s="99"/>
      <c r="F10" s="99"/>
      <c r="G10" s="65"/>
      <c r="H10" s="13"/>
    </row>
    <row r="11" spans="1:9" s="15" customFormat="1" ht="24.75" customHeight="1" x14ac:dyDescent="0.25">
      <c r="A11" s="158" t="s">
        <v>20</v>
      </c>
      <c r="B11" s="158" t="s">
        <v>15</v>
      </c>
      <c r="C11" s="158" t="s">
        <v>21</v>
      </c>
      <c r="D11" s="158" t="s">
        <v>207</v>
      </c>
      <c r="E11" s="158"/>
      <c r="F11" s="158"/>
      <c r="G11" s="158"/>
      <c r="H11" s="158"/>
      <c r="I11" s="160"/>
    </row>
    <row r="12" spans="1:9" s="16" customFormat="1" ht="51.75" customHeight="1" x14ac:dyDescent="0.25">
      <c r="A12" s="158"/>
      <c r="B12" s="158"/>
      <c r="C12" s="158"/>
      <c r="D12" s="50" t="s">
        <v>199</v>
      </c>
      <c r="E12" s="75" t="s">
        <v>203</v>
      </c>
      <c r="F12" s="51" t="s">
        <v>200</v>
      </c>
      <c r="G12" s="51" t="s">
        <v>201</v>
      </c>
      <c r="H12" s="52" t="s">
        <v>202</v>
      </c>
      <c r="I12" s="52" t="s">
        <v>204</v>
      </c>
    </row>
    <row r="13" spans="1:9" s="17" customFormat="1" ht="18.75" customHeight="1" x14ac:dyDescent="0.3">
      <c r="A13" s="57">
        <v>1</v>
      </c>
      <c r="B13" s="36" t="s">
        <v>34</v>
      </c>
      <c r="C13" s="66" t="s">
        <v>35</v>
      </c>
      <c r="D13" s="67"/>
      <c r="E13" s="68"/>
      <c r="F13" s="69">
        <v>836</v>
      </c>
      <c r="G13" s="100">
        <f>F13/1.95583</f>
        <v>427.44001268003865</v>
      </c>
      <c r="H13" s="34"/>
      <c r="I13" s="49"/>
    </row>
    <row r="14" spans="1:9" s="17" customFormat="1" ht="18.75" x14ac:dyDescent="0.3">
      <c r="A14" s="57">
        <v>3</v>
      </c>
      <c r="B14" s="36" t="s">
        <v>36</v>
      </c>
      <c r="C14" s="66" t="s">
        <v>35</v>
      </c>
      <c r="D14" s="67"/>
      <c r="E14" s="68"/>
      <c r="F14" s="69">
        <v>410</v>
      </c>
      <c r="G14" s="100">
        <f t="shared" ref="G14:G50" si="0">F14/1.95583</f>
        <v>209.62967129044958</v>
      </c>
      <c r="H14" s="34"/>
      <c r="I14" s="49"/>
    </row>
    <row r="15" spans="1:9" s="17" customFormat="1" ht="31.5" x14ac:dyDescent="0.3">
      <c r="A15" s="57">
        <v>4.0999999999999996</v>
      </c>
      <c r="B15" s="36" t="s">
        <v>37</v>
      </c>
      <c r="C15" s="66" t="s">
        <v>35</v>
      </c>
      <c r="D15" s="67"/>
      <c r="E15" s="68"/>
      <c r="F15" s="69">
        <v>403</v>
      </c>
      <c r="G15" s="100">
        <f t="shared" si="0"/>
        <v>206.05062812207606</v>
      </c>
      <c r="H15" s="34"/>
      <c r="I15" s="49"/>
    </row>
    <row r="16" spans="1:9" s="17" customFormat="1" ht="31.5" x14ac:dyDescent="0.3">
      <c r="A16" s="57">
        <v>4.2</v>
      </c>
      <c r="B16" s="36" t="s">
        <v>38</v>
      </c>
      <c r="C16" s="66" t="s">
        <v>35</v>
      </c>
      <c r="D16" s="67"/>
      <c r="E16" s="68"/>
      <c r="F16" s="69">
        <v>611</v>
      </c>
      <c r="G16" s="100">
        <f t="shared" si="0"/>
        <v>312.39933941088952</v>
      </c>
      <c r="H16" s="34"/>
      <c r="I16" s="49"/>
    </row>
    <row r="17" spans="1:9" s="17" customFormat="1" ht="18.75" x14ac:dyDescent="0.3">
      <c r="A17" s="57">
        <v>5</v>
      </c>
      <c r="B17" s="36" t="s">
        <v>39</v>
      </c>
      <c r="C17" s="66"/>
      <c r="D17" s="67"/>
      <c r="E17" s="68"/>
      <c r="F17" s="69"/>
      <c r="G17" s="100">
        <f t="shared" si="0"/>
        <v>0</v>
      </c>
      <c r="H17" s="34"/>
      <c r="I17" s="49"/>
    </row>
    <row r="18" spans="1:9" s="17" customFormat="1" ht="18.75" x14ac:dyDescent="0.3">
      <c r="A18" s="57">
        <v>5.0999999999999996</v>
      </c>
      <c r="B18" s="36" t="s">
        <v>170</v>
      </c>
      <c r="C18" s="66" t="s">
        <v>35</v>
      </c>
      <c r="D18" s="67"/>
      <c r="E18" s="68"/>
      <c r="F18" s="69">
        <v>1847.88</v>
      </c>
      <c r="G18" s="100">
        <f t="shared" si="0"/>
        <v>944.80604142486834</v>
      </c>
      <c r="H18" s="34"/>
      <c r="I18" s="49"/>
    </row>
    <row r="19" spans="1:9" s="17" customFormat="1" ht="18.75" x14ac:dyDescent="0.3">
      <c r="A19" s="57">
        <v>5.2</v>
      </c>
      <c r="B19" s="36" t="s">
        <v>171</v>
      </c>
      <c r="C19" s="66" t="s">
        <v>35</v>
      </c>
      <c r="D19" s="67"/>
      <c r="E19" s="68"/>
      <c r="F19" s="69">
        <v>1296</v>
      </c>
      <c r="G19" s="100">
        <f t="shared" si="0"/>
        <v>662.63427803029913</v>
      </c>
      <c r="H19" s="34"/>
      <c r="I19" s="49"/>
    </row>
    <row r="20" spans="1:9" s="17" customFormat="1" ht="18.75" x14ac:dyDescent="0.3">
      <c r="A20" s="57">
        <v>6</v>
      </c>
      <c r="B20" s="36" t="s">
        <v>40</v>
      </c>
      <c r="C20" s="66" t="s">
        <v>35</v>
      </c>
      <c r="D20" s="67"/>
      <c r="E20" s="68"/>
      <c r="F20" s="69">
        <v>842.4</v>
      </c>
      <c r="G20" s="100">
        <f t="shared" si="0"/>
        <v>430.71228071969443</v>
      </c>
      <c r="H20" s="34"/>
      <c r="I20" s="49"/>
    </row>
    <row r="21" spans="1:9" s="17" customFormat="1" ht="47.25" x14ac:dyDescent="0.3">
      <c r="A21" s="57">
        <v>16</v>
      </c>
      <c r="B21" s="36" t="s">
        <v>41</v>
      </c>
      <c r="C21" s="66" t="s">
        <v>35</v>
      </c>
      <c r="D21" s="67"/>
      <c r="E21" s="68"/>
      <c r="F21" s="69">
        <v>780</v>
      </c>
      <c r="G21" s="100">
        <f t="shared" si="0"/>
        <v>398.8076673330504</v>
      </c>
      <c r="H21" s="34"/>
      <c r="I21" s="49"/>
    </row>
    <row r="22" spans="1:9" s="14" customFormat="1" ht="31.5" x14ac:dyDescent="0.3">
      <c r="A22" s="57">
        <v>29</v>
      </c>
      <c r="B22" s="36" t="s">
        <v>42</v>
      </c>
      <c r="C22" s="66" t="s">
        <v>35</v>
      </c>
      <c r="D22" s="67"/>
      <c r="E22" s="68"/>
      <c r="F22" s="69">
        <v>1034.53</v>
      </c>
      <c r="G22" s="100">
        <f t="shared" si="0"/>
        <v>528.94678985392386</v>
      </c>
      <c r="H22" s="34"/>
      <c r="I22" s="49"/>
    </row>
    <row r="23" spans="1:9" s="14" customFormat="1" ht="18.75" x14ac:dyDescent="0.3">
      <c r="A23" s="57">
        <v>33</v>
      </c>
      <c r="B23" s="36" t="s">
        <v>43</v>
      </c>
      <c r="C23" s="66" t="s">
        <v>35</v>
      </c>
      <c r="D23" s="67"/>
      <c r="E23" s="68"/>
      <c r="F23" s="69">
        <v>723.06</v>
      </c>
      <c r="G23" s="100">
        <f t="shared" si="0"/>
        <v>369.69470761773772</v>
      </c>
      <c r="H23" s="34"/>
      <c r="I23" s="49"/>
    </row>
    <row r="24" spans="1:9" s="17" customFormat="1" ht="31.5" x14ac:dyDescent="0.3">
      <c r="A24" s="57">
        <v>39</v>
      </c>
      <c r="B24" s="36" t="s">
        <v>44</v>
      </c>
      <c r="C24" s="66" t="s">
        <v>35</v>
      </c>
      <c r="D24" s="67"/>
      <c r="E24" s="68"/>
      <c r="F24" s="69">
        <v>1516.32</v>
      </c>
      <c r="G24" s="100">
        <f t="shared" si="0"/>
        <v>775.28210529545004</v>
      </c>
      <c r="H24" s="34"/>
      <c r="I24" s="49"/>
    </row>
    <row r="25" spans="1:9" s="17" customFormat="1" ht="31.5" x14ac:dyDescent="0.3">
      <c r="A25" s="57">
        <v>48</v>
      </c>
      <c r="B25" s="36" t="s">
        <v>45</v>
      </c>
      <c r="C25" s="66" t="s">
        <v>35</v>
      </c>
      <c r="D25" s="67"/>
      <c r="E25" s="68"/>
      <c r="F25" s="69">
        <v>1663.2</v>
      </c>
      <c r="G25" s="100">
        <f t="shared" si="0"/>
        <v>850.38065680555064</v>
      </c>
      <c r="H25" s="34"/>
      <c r="I25" s="49"/>
    </row>
    <row r="26" spans="1:9" s="17" customFormat="1" ht="18.75" x14ac:dyDescent="0.3">
      <c r="A26" s="57">
        <v>49</v>
      </c>
      <c r="B26" s="36" t="s">
        <v>185</v>
      </c>
      <c r="C26" s="66" t="s">
        <v>35</v>
      </c>
      <c r="D26" s="67"/>
      <c r="E26" s="68"/>
      <c r="F26" s="69">
        <v>1348.96</v>
      </c>
      <c r="G26" s="100">
        <f t="shared" si="0"/>
        <v>689.71229605845087</v>
      </c>
      <c r="H26" s="34"/>
      <c r="I26" s="49"/>
    </row>
    <row r="27" spans="1:9" s="14" customFormat="1" ht="31.5" x14ac:dyDescent="0.3">
      <c r="A27" s="57">
        <v>50.1</v>
      </c>
      <c r="B27" s="36" t="s">
        <v>46</v>
      </c>
      <c r="C27" s="66" t="s">
        <v>35</v>
      </c>
      <c r="D27" s="67"/>
      <c r="E27" s="68"/>
      <c r="F27" s="69">
        <v>1404</v>
      </c>
      <c r="G27" s="100">
        <f t="shared" si="0"/>
        <v>717.85380119949082</v>
      </c>
      <c r="H27" s="34"/>
      <c r="I27" s="49"/>
    </row>
    <row r="28" spans="1:9" s="14" customFormat="1" ht="18.75" x14ac:dyDescent="0.3">
      <c r="A28" s="57">
        <v>50.1</v>
      </c>
      <c r="B28" s="36" t="s">
        <v>188</v>
      </c>
      <c r="C28" s="66" t="s">
        <v>33</v>
      </c>
      <c r="D28" s="67"/>
      <c r="E28" s="68"/>
      <c r="F28" s="69">
        <v>280.8</v>
      </c>
      <c r="G28" s="100">
        <f t="shared" si="0"/>
        <v>143.57076023989816</v>
      </c>
      <c r="H28" s="34"/>
      <c r="I28" s="49"/>
    </row>
    <row r="29" spans="1:9" s="14" customFormat="1" ht="31.5" x14ac:dyDescent="0.3">
      <c r="A29" s="57">
        <v>52.1</v>
      </c>
      <c r="B29" s="36" t="s">
        <v>47</v>
      </c>
      <c r="C29" s="66" t="s">
        <v>35</v>
      </c>
      <c r="D29" s="67"/>
      <c r="E29" s="68"/>
      <c r="F29" s="69">
        <v>2721.6</v>
      </c>
      <c r="G29" s="100">
        <f t="shared" si="0"/>
        <v>1391.5319838636283</v>
      </c>
      <c r="H29" s="34"/>
      <c r="I29" s="49"/>
    </row>
    <row r="30" spans="1:9" s="14" customFormat="1" ht="63" x14ac:dyDescent="0.3">
      <c r="A30" s="57">
        <v>56.1</v>
      </c>
      <c r="B30" s="36" t="s">
        <v>48</v>
      </c>
      <c r="C30" s="66" t="s">
        <v>35</v>
      </c>
      <c r="D30" s="67"/>
      <c r="E30" s="68"/>
      <c r="F30" s="69">
        <v>907.2</v>
      </c>
      <c r="G30" s="100">
        <f t="shared" si="0"/>
        <v>463.84399462120945</v>
      </c>
      <c r="H30" s="34"/>
      <c r="I30" s="49"/>
    </row>
    <row r="31" spans="1:9" s="14" customFormat="1" ht="31.5" x14ac:dyDescent="0.3">
      <c r="A31" s="57">
        <v>84</v>
      </c>
      <c r="B31" s="36" t="s">
        <v>49</v>
      </c>
      <c r="C31" s="66" t="s">
        <v>35</v>
      </c>
      <c r="D31" s="67"/>
      <c r="E31" s="68"/>
      <c r="F31" s="69">
        <v>1160</v>
      </c>
      <c r="G31" s="100">
        <f t="shared" si="0"/>
        <v>593.09858218761349</v>
      </c>
      <c r="H31" s="34"/>
      <c r="I31" s="49"/>
    </row>
    <row r="32" spans="1:9" s="14" customFormat="1" ht="31.5" x14ac:dyDescent="0.3">
      <c r="A32" s="57">
        <v>111</v>
      </c>
      <c r="B32" s="36" t="s">
        <v>50</v>
      </c>
      <c r="C32" s="66" t="s">
        <v>35</v>
      </c>
      <c r="D32" s="67"/>
      <c r="E32" s="68"/>
      <c r="F32" s="69">
        <v>745.2</v>
      </c>
      <c r="G32" s="100">
        <f t="shared" si="0"/>
        <v>381.01470986742203</v>
      </c>
      <c r="H32" s="34"/>
      <c r="I32" s="49"/>
    </row>
    <row r="33" spans="1:9" s="14" customFormat="1" ht="31.5" x14ac:dyDescent="0.3">
      <c r="A33" s="57">
        <v>158</v>
      </c>
      <c r="B33" s="36" t="s">
        <v>51</v>
      </c>
      <c r="C33" s="66" t="s">
        <v>35</v>
      </c>
      <c r="D33" s="67"/>
      <c r="E33" s="68"/>
      <c r="F33" s="69">
        <v>886</v>
      </c>
      <c r="G33" s="100">
        <f t="shared" si="0"/>
        <v>453.00460673984958</v>
      </c>
      <c r="H33" s="34"/>
      <c r="I33" s="49"/>
    </row>
    <row r="34" spans="1:9" s="14" customFormat="1" ht="18.75" x14ac:dyDescent="0.3">
      <c r="A34" s="57">
        <v>160</v>
      </c>
      <c r="B34" s="36" t="s">
        <v>52</v>
      </c>
      <c r="C34" s="66" t="s">
        <v>35</v>
      </c>
      <c r="D34" s="67"/>
      <c r="E34" s="68"/>
      <c r="F34" s="69">
        <v>1790</v>
      </c>
      <c r="G34" s="100">
        <f t="shared" si="0"/>
        <v>915.2124673412311</v>
      </c>
      <c r="H34" s="34"/>
      <c r="I34" s="49"/>
    </row>
    <row r="35" spans="1:9" s="14" customFormat="1" ht="47.25" x14ac:dyDescent="0.3">
      <c r="A35" s="57">
        <v>162</v>
      </c>
      <c r="B35" s="36" t="s">
        <v>53</v>
      </c>
      <c r="C35" s="66" t="s">
        <v>35</v>
      </c>
      <c r="D35" s="67"/>
      <c r="E35" s="68"/>
      <c r="F35" s="69">
        <v>1485</v>
      </c>
      <c r="G35" s="100">
        <f t="shared" si="0"/>
        <v>759.26844357638447</v>
      </c>
      <c r="H35" s="34"/>
      <c r="I35" s="49"/>
    </row>
    <row r="36" spans="1:9" ht="47.25" x14ac:dyDescent="0.3">
      <c r="A36" s="57">
        <v>163</v>
      </c>
      <c r="B36" s="36" t="s">
        <v>54</v>
      </c>
      <c r="C36" s="66" t="s">
        <v>35</v>
      </c>
      <c r="D36" s="67"/>
      <c r="E36" s="68"/>
      <c r="F36" s="69">
        <v>755</v>
      </c>
      <c r="G36" s="100">
        <f t="shared" si="0"/>
        <v>386.02537030314494</v>
      </c>
      <c r="H36" s="34"/>
      <c r="I36" s="49"/>
    </row>
    <row r="37" spans="1:9" ht="31.5" x14ac:dyDescent="0.3">
      <c r="A37" s="57">
        <v>164</v>
      </c>
      <c r="B37" s="36" t="s">
        <v>55</v>
      </c>
      <c r="C37" s="66" t="s">
        <v>35</v>
      </c>
      <c r="D37" s="67"/>
      <c r="E37" s="68"/>
      <c r="F37" s="69">
        <v>1740</v>
      </c>
      <c r="G37" s="100">
        <f t="shared" si="0"/>
        <v>889.64787328142017</v>
      </c>
      <c r="H37" s="34"/>
      <c r="I37" s="49"/>
    </row>
    <row r="38" spans="1:9" ht="47.25" x14ac:dyDescent="0.3">
      <c r="A38" s="57">
        <v>165</v>
      </c>
      <c r="B38" s="36" t="s">
        <v>56</v>
      </c>
      <c r="C38" s="66" t="s">
        <v>35</v>
      </c>
      <c r="D38" s="67"/>
      <c r="E38" s="68"/>
      <c r="F38" s="69">
        <v>891</v>
      </c>
      <c r="G38" s="100">
        <f t="shared" si="0"/>
        <v>455.56106614583069</v>
      </c>
      <c r="H38" s="34"/>
      <c r="I38" s="49"/>
    </row>
    <row r="39" spans="1:9" ht="33.75" customHeight="1" x14ac:dyDescent="0.3">
      <c r="A39" s="57">
        <v>173</v>
      </c>
      <c r="B39" s="36" t="s">
        <v>57</v>
      </c>
      <c r="C39" s="66" t="s">
        <v>35</v>
      </c>
      <c r="D39" s="67"/>
      <c r="E39" s="68"/>
      <c r="F39" s="69">
        <v>4087.44</v>
      </c>
      <c r="G39" s="100">
        <f t="shared" si="0"/>
        <v>2089.8748868766716</v>
      </c>
      <c r="H39" s="34"/>
      <c r="I39" s="49"/>
    </row>
    <row r="40" spans="1:9" ht="31.5" x14ac:dyDescent="0.3">
      <c r="A40" s="57">
        <v>177</v>
      </c>
      <c r="B40" s="36" t="s">
        <v>58</v>
      </c>
      <c r="C40" s="66" t="s">
        <v>35</v>
      </c>
      <c r="D40" s="67"/>
      <c r="E40" s="68"/>
      <c r="F40" s="69">
        <v>2235.6</v>
      </c>
      <c r="G40" s="100">
        <f t="shared" si="0"/>
        <v>1143.0441296022659</v>
      </c>
      <c r="H40" s="34"/>
      <c r="I40" s="49"/>
    </row>
    <row r="41" spans="1:9" ht="18.75" x14ac:dyDescent="0.3">
      <c r="A41" s="57">
        <v>179</v>
      </c>
      <c r="B41" s="36" t="s">
        <v>59</v>
      </c>
      <c r="C41" s="66" t="s">
        <v>35</v>
      </c>
      <c r="D41" s="67"/>
      <c r="E41" s="68"/>
      <c r="F41" s="69">
        <v>1340</v>
      </c>
      <c r="G41" s="100">
        <f t="shared" si="0"/>
        <v>685.13112080293274</v>
      </c>
      <c r="H41" s="34"/>
      <c r="I41" s="49"/>
    </row>
    <row r="42" spans="1:9" ht="31.5" x14ac:dyDescent="0.3">
      <c r="A42" s="57">
        <v>181</v>
      </c>
      <c r="B42" s="36" t="s">
        <v>60</v>
      </c>
      <c r="C42" s="66" t="s">
        <v>35</v>
      </c>
      <c r="D42" s="67"/>
      <c r="E42" s="68"/>
      <c r="F42" s="69">
        <v>884.66</v>
      </c>
      <c r="G42" s="100">
        <f t="shared" si="0"/>
        <v>452.31947561904661</v>
      </c>
      <c r="H42" s="34"/>
      <c r="I42" s="49"/>
    </row>
    <row r="43" spans="1:9" ht="18.75" x14ac:dyDescent="0.3">
      <c r="A43" s="57">
        <v>182</v>
      </c>
      <c r="B43" s="36" t="s">
        <v>61</v>
      </c>
      <c r="C43" s="66" t="s">
        <v>35</v>
      </c>
      <c r="D43" s="67"/>
      <c r="E43" s="68"/>
      <c r="F43" s="69">
        <v>1240</v>
      </c>
      <c r="G43" s="100">
        <f t="shared" si="0"/>
        <v>634.00193268331088</v>
      </c>
      <c r="H43" s="35"/>
      <c r="I43" s="49"/>
    </row>
    <row r="44" spans="1:9" ht="18.75" x14ac:dyDescent="0.3">
      <c r="A44" s="57">
        <v>183</v>
      </c>
      <c r="B44" s="36" t="s">
        <v>62</v>
      </c>
      <c r="C44" s="66" t="s">
        <v>35</v>
      </c>
      <c r="D44" s="67"/>
      <c r="E44" s="68"/>
      <c r="F44" s="69">
        <v>1465</v>
      </c>
      <c r="G44" s="100">
        <f t="shared" si="0"/>
        <v>749.04260595246012</v>
      </c>
      <c r="H44" s="35"/>
      <c r="I44" s="49"/>
    </row>
    <row r="45" spans="1:9" ht="18.75" x14ac:dyDescent="0.3">
      <c r="A45" s="57">
        <v>184</v>
      </c>
      <c r="B45" s="36" t="s">
        <v>63</v>
      </c>
      <c r="C45" s="66" t="s">
        <v>35</v>
      </c>
      <c r="D45" s="67"/>
      <c r="E45" s="68"/>
      <c r="F45" s="69">
        <v>2115</v>
      </c>
      <c r="G45" s="100">
        <f t="shared" si="0"/>
        <v>1081.3823287300022</v>
      </c>
      <c r="H45" s="35"/>
      <c r="I45" s="49"/>
    </row>
    <row r="46" spans="1:9" ht="26.25" customHeight="1" x14ac:dyDescent="0.3">
      <c r="A46" s="57">
        <v>191.1</v>
      </c>
      <c r="B46" s="36" t="s">
        <v>64</v>
      </c>
      <c r="C46" s="66" t="s">
        <v>35</v>
      </c>
      <c r="D46" s="67"/>
      <c r="E46" s="68"/>
      <c r="F46" s="69">
        <v>2065</v>
      </c>
      <c r="G46" s="100">
        <f t="shared" si="0"/>
        <v>1055.8177346701912</v>
      </c>
      <c r="H46" s="35"/>
      <c r="I46" s="49"/>
    </row>
    <row r="47" spans="1:9" ht="18.75" x14ac:dyDescent="0.3">
      <c r="A47" s="57">
        <v>195</v>
      </c>
      <c r="B47" s="36" t="s">
        <v>65</v>
      </c>
      <c r="C47" s="66" t="s">
        <v>35</v>
      </c>
      <c r="D47" s="67"/>
      <c r="E47" s="68"/>
      <c r="F47" s="69">
        <v>4423.1499999999996</v>
      </c>
      <c r="G47" s="100">
        <f t="shared" si="0"/>
        <v>2261.5206843130536</v>
      </c>
      <c r="H47" s="35"/>
      <c r="I47" s="49"/>
    </row>
    <row r="48" spans="1:9" ht="18.75" x14ac:dyDescent="0.3">
      <c r="A48" s="57">
        <v>196</v>
      </c>
      <c r="B48" s="36" t="s">
        <v>66</v>
      </c>
      <c r="C48" s="66" t="s">
        <v>35</v>
      </c>
      <c r="D48" s="67"/>
      <c r="E48" s="68"/>
      <c r="F48" s="69">
        <v>2855.12</v>
      </c>
      <c r="G48" s="100">
        <f t="shared" si="0"/>
        <v>1459.7996758409472</v>
      </c>
      <c r="H48" s="35"/>
      <c r="I48" s="49"/>
    </row>
    <row r="49" spans="1:9" ht="18.75" x14ac:dyDescent="0.3">
      <c r="A49" s="57">
        <v>216</v>
      </c>
      <c r="B49" s="36" t="s">
        <v>67</v>
      </c>
      <c r="C49" s="66" t="s">
        <v>35</v>
      </c>
      <c r="D49" s="67"/>
      <c r="E49" s="68"/>
      <c r="F49" s="69">
        <v>1100</v>
      </c>
      <c r="G49" s="100">
        <f t="shared" si="0"/>
        <v>562.42106931584033</v>
      </c>
      <c r="H49" s="35"/>
      <c r="I49" s="49"/>
    </row>
    <row r="50" spans="1:9" ht="43.5" customHeight="1" x14ac:dyDescent="0.3">
      <c r="A50" s="57">
        <v>999</v>
      </c>
      <c r="B50" s="36" t="s">
        <v>68</v>
      </c>
      <c r="C50" s="66" t="s">
        <v>35</v>
      </c>
      <c r="D50" s="67"/>
      <c r="E50" s="68"/>
      <c r="F50" s="69">
        <v>220</v>
      </c>
      <c r="G50" s="100">
        <f t="shared" si="0"/>
        <v>112.48421386316807</v>
      </c>
      <c r="H50" s="35"/>
      <c r="I50" s="49"/>
    </row>
    <row r="51" spans="1:9" ht="47.25" x14ac:dyDescent="0.3">
      <c r="A51" s="36" t="s">
        <v>69</v>
      </c>
      <c r="B51" s="36" t="s">
        <v>191</v>
      </c>
      <c r="C51" s="66" t="s">
        <v>35</v>
      </c>
      <c r="D51" s="67"/>
      <c r="E51" s="68"/>
      <c r="F51" s="69"/>
      <c r="G51" s="101"/>
      <c r="H51" s="44"/>
      <c r="I51" s="49"/>
    </row>
    <row r="52" spans="1:9" ht="21.75" customHeight="1" x14ac:dyDescent="0.3">
      <c r="A52" s="57" t="s">
        <v>70</v>
      </c>
      <c r="B52" s="142" t="s">
        <v>72</v>
      </c>
      <c r="C52" s="143" t="s">
        <v>35</v>
      </c>
      <c r="D52" s="144"/>
      <c r="E52" s="68"/>
      <c r="F52" s="145">
        <v>420</v>
      </c>
      <c r="G52" s="139">
        <f>F52/1.5583</f>
        <v>269.52448180709746</v>
      </c>
      <c r="H52" s="44"/>
      <c r="I52" s="49"/>
    </row>
    <row r="53" spans="1:9" ht="18" customHeight="1" x14ac:dyDescent="0.3">
      <c r="A53" s="57" t="s">
        <v>71</v>
      </c>
      <c r="B53" s="142"/>
      <c r="C53" s="143"/>
      <c r="D53" s="144"/>
      <c r="E53" s="68"/>
      <c r="F53" s="145"/>
      <c r="G53" s="140"/>
      <c r="H53" s="46"/>
      <c r="I53" s="49"/>
    </row>
    <row r="54" spans="1:9" ht="33" customHeight="1" x14ac:dyDescent="0.3">
      <c r="A54" s="57" t="s">
        <v>70</v>
      </c>
      <c r="B54" s="142" t="s">
        <v>74</v>
      </c>
      <c r="C54" s="143" t="s">
        <v>35</v>
      </c>
      <c r="D54" s="144"/>
      <c r="E54" s="68"/>
      <c r="F54" s="145">
        <v>200</v>
      </c>
      <c r="G54" s="139">
        <f t="shared" ref="G54" si="1">F54/1.5583</f>
        <v>128.34499133671309</v>
      </c>
      <c r="H54" s="44"/>
      <c r="I54" s="49"/>
    </row>
    <row r="55" spans="1:9" ht="19.5" customHeight="1" x14ac:dyDescent="0.3">
      <c r="A55" s="57" t="s">
        <v>73</v>
      </c>
      <c r="B55" s="142"/>
      <c r="C55" s="143"/>
      <c r="D55" s="144"/>
      <c r="E55" s="68"/>
      <c r="F55" s="145"/>
      <c r="G55" s="140"/>
      <c r="H55" s="46"/>
      <c r="I55" s="49"/>
    </row>
    <row r="56" spans="1:9" ht="29.25" customHeight="1" x14ac:dyDescent="0.3">
      <c r="A56" s="57" t="s">
        <v>70</v>
      </c>
      <c r="B56" s="142" t="s">
        <v>76</v>
      </c>
      <c r="C56" s="143" t="s">
        <v>35</v>
      </c>
      <c r="D56" s="144"/>
      <c r="E56" s="68"/>
      <c r="F56" s="145">
        <v>243</v>
      </c>
      <c r="G56" s="139">
        <f t="shared" ref="G56" si="2">F56/1.5583</f>
        <v>155.93916447410641</v>
      </c>
      <c r="H56" s="44"/>
      <c r="I56" s="49"/>
    </row>
    <row r="57" spans="1:9" ht="24" customHeight="1" x14ac:dyDescent="0.3">
      <c r="A57" s="57" t="s">
        <v>75</v>
      </c>
      <c r="B57" s="142"/>
      <c r="C57" s="143"/>
      <c r="D57" s="144"/>
      <c r="E57" s="68"/>
      <c r="F57" s="145"/>
      <c r="G57" s="140"/>
      <c r="H57" s="45"/>
      <c r="I57" s="49"/>
    </row>
    <row r="58" spans="1:9" ht="18.75" x14ac:dyDescent="0.25">
      <c r="A58" s="58"/>
      <c r="B58" s="36" t="s">
        <v>32</v>
      </c>
      <c r="C58" s="66" t="s">
        <v>163</v>
      </c>
      <c r="D58" s="109">
        <v>1</v>
      </c>
      <c r="E58" s="110">
        <f>D58/1.95583</f>
        <v>0.51129188119621849</v>
      </c>
      <c r="F58" s="60"/>
      <c r="G58" s="71"/>
      <c r="H58" s="45"/>
      <c r="I58" s="49"/>
    </row>
    <row r="59" spans="1:9" ht="18.75" x14ac:dyDescent="0.3">
      <c r="A59" s="58"/>
      <c r="B59" s="36"/>
      <c r="C59" s="72"/>
      <c r="D59" s="73"/>
      <c r="E59" s="73"/>
      <c r="F59" s="66"/>
      <c r="G59" s="72"/>
      <c r="H59" s="35"/>
      <c r="I59" s="49"/>
    </row>
    <row r="60" spans="1:9" ht="31.5" x14ac:dyDescent="0.25">
      <c r="A60" s="58"/>
      <c r="B60" s="56" t="s">
        <v>77</v>
      </c>
      <c r="C60" s="74"/>
      <c r="D60" s="75" t="s">
        <v>199</v>
      </c>
      <c r="E60" s="75" t="s">
        <v>203</v>
      </c>
      <c r="F60" s="76" t="s">
        <v>200</v>
      </c>
      <c r="G60" s="76" t="s">
        <v>201</v>
      </c>
      <c r="H60" s="48" t="s">
        <v>202</v>
      </c>
      <c r="I60" s="53" t="s">
        <v>204</v>
      </c>
    </row>
    <row r="61" spans="1:9" ht="18.75" x14ac:dyDescent="0.3">
      <c r="A61" s="58"/>
      <c r="B61" s="36" t="s">
        <v>78</v>
      </c>
      <c r="C61" s="66" t="s">
        <v>35</v>
      </c>
      <c r="D61" s="77">
        <f>E61*1.95583</f>
        <v>48.89575</v>
      </c>
      <c r="E61" s="102">
        <v>25</v>
      </c>
      <c r="F61" s="78"/>
      <c r="G61" s="67"/>
      <c r="H61" s="54">
        <v>24.5</v>
      </c>
      <c r="I61" s="94">
        <f>H61/1.95583</f>
        <v>12.526651089307354</v>
      </c>
    </row>
    <row r="62" spans="1:9" ht="18.75" x14ac:dyDescent="0.3">
      <c r="A62" s="58"/>
      <c r="B62" s="36" t="s">
        <v>79</v>
      </c>
      <c r="C62" s="66" t="s">
        <v>35</v>
      </c>
      <c r="D62" s="77">
        <f t="shared" ref="D62:D73" si="3">E62*1.95583</f>
        <v>15.64664</v>
      </c>
      <c r="E62" s="102">
        <v>8</v>
      </c>
      <c r="F62" s="78"/>
      <c r="G62" s="67"/>
      <c r="H62" s="35"/>
      <c r="I62" s="95"/>
    </row>
    <row r="63" spans="1:9" ht="18.75" x14ac:dyDescent="0.3">
      <c r="A63" s="58"/>
      <c r="B63" s="36" t="s">
        <v>80</v>
      </c>
      <c r="C63" s="66" t="s">
        <v>35</v>
      </c>
      <c r="D63" s="77">
        <f t="shared" si="3"/>
        <v>11.73498</v>
      </c>
      <c r="E63" s="102">
        <v>6</v>
      </c>
      <c r="F63" s="78"/>
      <c r="G63" s="67"/>
      <c r="H63" s="35"/>
      <c r="I63" s="95"/>
    </row>
    <row r="64" spans="1:9" ht="18.75" x14ac:dyDescent="0.3">
      <c r="A64" s="58"/>
      <c r="B64" s="36" t="s">
        <v>81</v>
      </c>
      <c r="C64" s="66" t="s">
        <v>35</v>
      </c>
      <c r="D64" s="77">
        <f t="shared" si="3"/>
        <v>11.73498</v>
      </c>
      <c r="E64" s="102">
        <v>6</v>
      </c>
      <c r="F64" s="78"/>
      <c r="G64" s="67"/>
      <c r="H64" s="35"/>
      <c r="I64" s="95"/>
    </row>
    <row r="65" spans="1:11" ht="18.75" x14ac:dyDescent="0.3">
      <c r="A65" s="58"/>
      <c r="B65" s="36" t="s">
        <v>82</v>
      </c>
      <c r="C65" s="66" t="s">
        <v>35</v>
      </c>
      <c r="D65" s="77">
        <f t="shared" si="3"/>
        <v>11.73498</v>
      </c>
      <c r="E65" s="102">
        <v>6</v>
      </c>
      <c r="F65" s="78"/>
      <c r="G65" s="67"/>
      <c r="H65" s="35"/>
      <c r="I65" s="95"/>
    </row>
    <row r="66" spans="1:11" ht="18.75" x14ac:dyDescent="0.3">
      <c r="A66" s="58"/>
      <c r="B66" s="36" t="s">
        <v>83</v>
      </c>
      <c r="C66" s="66" t="s">
        <v>35</v>
      </c>
      <c r="D66" s="77">
        <f t="shared" si="3"/>
        <v>11.73498</v>
      </c>
      <c r="E66" s="102">
        <v>6</v>
      </c>
      <c r="F66" s="78"/>
      <c r="G66" s="67"/>
      <c r="H66" s="35"/>
      <c r="I66" s="95"/>
    </row>
    <row r="67" spans="1:11" ht="18.75" x14ac:dyDescent="0.3">
      <c r="A67" s="58"/>
      <c r="B67" s="36" t="s">
        <v>84</v>
      </c>
      <c r="C67" s="66" t="s">
        <v>35</v>
      </c>
      <c r="D67" s="77">
        <f t="shared" si="3"/>
        <v>39.116599999999998</v>
      </c>
      <c r="E67" s="102">
        <v>20</v>
      </c>
      <c r="F67" s="78"/>
      <c r="G67" s="67"/>
      <c r="H67" s="35"/>
      <c r="I67" s="95"/>
    </row>
    <row r="68" spans="1:11" ht="21.75" customHeight="1" x14ac:dyDescent="0.3">
      <c r="A68" s="58"/>
      <c r="B68" s="36" t="s">
        <v>85</v>
      </c>
      <c r="C68" s="66" t="s">
        <v>35</v>
      </c>
      <c r="D68" s="77">
        <f t="shared" si="3"/>
        <v>58.674900000000001</v>
      </c>
      <c r="E68" s="102">
        <v>30</v>
      </c>
      <c r="F68" s="78"/>
      <c r="G68" s="67"/>
      <c r="H68" s="35"/>
      <c r="I68" s="95"/>
    </row>
    <row r="69" spans="1:11" ht="18.75" x14ac:dyDescent="0.3">
      <c r="A69" s="58"/>
      <c r="B69" s="36" t="s">
        <v>86</v>
      </c>
      <c r="C69" s="66" t="s">
        <v>35</v>
      </c>
      <c r="D69" s="77">
        <f t="shared" si="3"/>
        <v>31.293279999999999</v>
      </c>
      <c r="E69" s="102">
        <v>16</v>
      </c>
      <c r="F69" s="78"/>
      <c r="G69" s="67"/>
      <c r="H69" s="35"/>
      <c r="I69" s="95"/>
    </row>
    <row r="70" spans="1:11" ht="18.75" x14ac:dyDescent="0.3">
      <c r="A70" s="58"/>
      <c r="B70" s="36" t="s">
        <v>87</v>
      </c>
      <c r="C70" s="66" t="s">
        <v>35</v>
      </c>
      <c r="D70" s="77">
        <f t="shared" si="3"/>
        <v>31.293279999999999</v>
      </c>
      <c r="E70" s="102">
        <v>16</v>
      </c>
      <c r="F70" s="78"/>
      <c r="G70" s="67"/>
      <c r="H70" s="35"/>
      <c r="I70" s="95"/>
    </row>
    <row r="71" spans="1:11" ht="18.75" x14ac:dyDescent="0.3">
      <c r="A71" s="58"/>
      <c r="B71" s="36" t="s">
        <v>88</v>
      </c>
      <c r="C71" s="66" t="s">
        <v>35</v>
      </c>
      <c r="D71" s="77">
        <f t="shared" si="3"/>
        <v>39.116599999999998</v>
      </c>
      <c r="E71" s="102">
        <v>20</v>
      </c>
      <c r="F71" s="78"/>
      <c r="G71" s="67"/>
      <c r="H71" s="35"/>
      <c r="I71" s="95"/>
    </row>
    <row r="72" spans="1:11" ht="18.75" x14ac:dyDescent="0.3">
      <c r="A72" s="58"/>
      <c r="B72" s="36" t="s">
        <v>89</v>
      </c>
      <c r="C72" s="66" t="s">
        <v>35</v>
      </c>
      <c r="D72" s="77">
        <f t="shared" si="3"/>
        <v>58.674900000000001</v>
      </c>
      <c r="E72" s="102">
        <v>30</v>
      </c>
      <c r="F72" s="78"/>
      <c r="G72" s="67"/>
      <c r="H72" s="35"/>
      <c r="I72" s="95"/>
    </row>
    <row r="73" spans="1:11" ht="18.75" x14ac:dyDescent="0.3">
      <c r="A73" s="58"/>
      <c r="B73" s="36" t="s">
        <v>130</v>
      </c>
      <c r="C73" s="66" t="s">
        <v>35</v>
      </c>
      <c r="D73" s="77">
        <f t="shared" si="3"/>
        <v>11.73498</v>
      </c>
      <c r="E73" s="102">
        <v>6</v>
      </c>
      <c r="F73" s="78"/>
      <c r="G73" s="67"/>
      <c r="H73" s="35"/>
      <c r="I73" s="95"/>
    </row>
    <row r="74" spans="1:11" ht="30" x14ac:dyDescent="0.25">
      <c r="A74" s="58"/>
      <c r="B74" s="47" t="s">
        <v>90</v>
      </c>
      <c r="C74" s="79"/>
      <c r="D74" s="75" t="s">
        <v>199</v>
      </c>
      <c r="E74" s="75" t="s">
        <v>203</v>
      </c>
      <c r="F74" s="76" t="s">
        <v>200</v>
      </c>
      <c r="G74" s="76" t="s">
        <v>201</v>
      </c>
      <c r="H74" s="48" t="s">
        <v>202</v>
      </c>
      <c r="I74" s="53" t="s">
        <v>204</v>
      </c>
    </row>
    <row r="75" spans="1:11" ht="18.75" x14ac:dyDescent="0.25">
      <c r="A75" s="58">
        <v>6.01</v>
      </c>
      <c r="B75" s="36" t="s">
        <v>91</v>
      </c>
      <c r="C75" s="66" t="s">
        <v>35</v>
      </c>
      <c r="D75" s="77">
        <f>E75*1.95583</f>
        <v>9.7791499999999996</v>
      </c>
      <c r="E75" s="102">
        <v>5</v>
      </c>
      <c r="F75" s="80">
        <v>4</v>
      </c>
      <c r="G75" s="81">
        <f>F75/1.95583</f>
        <v>2.045167524784874</v>
      </c>
      <c r="H75" s="61"/>
      <c r="I75" s="96"/>
      <c r="J75" s="97"/>
      <c r="K75" s="43"/>
    </row>
    <row r="76" spans="1:11" ht="18.75" x14ac:dyDescent="0.25">
      <c r="A76" s="58">
        <v>6.02</v>
      </c>
      <c r="B76" s="36" t="s">
        <v>92</v>
      </c>
      <c r="C76" s="66" t="s">
        <v>35</v>
      </c>
      <c r="D76" s="77">
        <f t="shared" ref="D76:D111" si="4">E76*1.95583</f>
        <v>29.33745</v>
      </c>
      <c r="E76" s="102">
        <v>15</v>
      </c>
      <c r="F76" s="80">
        <v>18.5</v>
      </c>
      <c r="G76" s="81">
        <f t="shared" ref="G76:G111" si="5">F76/1.95583</f>
        <v>9.458899802130043</v>
      </c>
      <c r="H76" s="61">
        <v>9.5</v>
      </c>
      <c r="I76" s="70">
        <f>H76/1.95583</f>
        <v>4.857272871364076</v>
      </c>
      <c r="J76" s="97"/>
      <c r="K76" s="43"/>
    </row>
    <row r="77" spans="1:11" ht="18.75" x14ac:dyDescent="0.25">
      <c r="A77" s="58">
        <v>6.03</v>
      </c>
      <c r="B77" s="36" t="s">
        <v>93</v>
      </c>
      <c r="C77" s="66" t="s">
        <v>35</v>
      </c>
      <c r="D77" s="77">
        <f t="shared" si="4"/>
        <v>29.33745</v>
      </c>
      <c r="E77" s="102">
        <v>15</v>
      </c>
      <c r="F77" s="80">
        <v>18.5</v>
      </c>
      <c r="G77" s="81">
        <f t="shared" si="5"/>
        <v>9.458899802130043</v>
      </c>
      <c r="H77" s="61">
        <v>9.5</v>
      </c>
      <c r="I77" s="70">
        <f t="shared" ref="I77:I110" si="6">H77/1.95583</f>
        <v>4.857272871364076</v>
      </c>
      <c r="J77" s="97"/>
      <c r="K77" s="43"/>
    </row>
    <row r="78" spans="1:11" ht="18.75" x14ac:dyDescent="0.25">
      <c r="A78" s="58">
        <v>6.04</v>
      </c>
      <c r="B78" s="36" t="s">
        <v>94</v>
      </c>
      <c r="C78" s="66" t="s">
        <v>35</v>
      </c>
      <c r="D78" s="77">
        <f t="shared" si="4"/>
        <v>29.33745</v>
      </c>
      <c r="E78" s="102">
        <v>15</v>
      </c>
      <c r="F78" s="80">
        <v>18.5</v>
      </c>
      <c r="G78" s="81">
        <f t="shared" si="5"/>
        <v>9.458899802130043</v>
      </c>
      <c r="H78" s="61">
        <v>9.5</v>
      </c>
      <c r="I78" s="70">
        <f t="shared" si="6"/>
        <v>4.857272871364076</v>
      </c>
      <c r="J78" s="97"/>
      <c r="K78" s="43"/>
    </row>
    <row r="79" spans="1:11" ht="18.75" x14ac:dyDescent="0.25">
      <c r="A79" s="58">
        <v>6.05</v>
      </c>
      <c r="B79" s="36" t="s">
        <v>95</v>
      </c>
      <c r="C79" s="66" t="s">
        <v>35</v>
      </c>
      <c r="D79" s="77">
        <f t="shared" si="4"/>
        <v>29.33745</v>
      </c>
      <c r="E79" s="102">
        <v>15</v>
      </c>
      <c r="F79" s="80">
        <v>18.5</v>
      </c>
      <c r="G79" s="81">
        <f t="shared" si="5"/>
        <v>9.458899802130043</v>
      </c>
      <c r="H79" s="61">
        <v>9.5</v>
      </c>
      <c r="I79" s="70">
        <f t="shared" si="6"/>
        <v>4.857272871364076</v>
      </c>
      <c r="J79" s="97"/>
      <c r="K79" s="43"/>
    </row>
    <row r="80" spans="1:11" ht="18.75" x14ac:dyDescent="0.25">
      <c r="A80" s="58">
        <v>6.06</v>
      </c>
      <c r="B80" s="36" t="s">
        <v>96</v>
      </c>
      <c r="C80" s="66" t="s">
        <v>35</v>
      </c>
      <c r="D80" s="77">
        <f t="shared" si="4"/>
        <v>29.33745</v>
      </c>
      <c r="E80" s="102">
        <v>15</v>
      </c>
      <c r="F80" s="80">
        <v>18.5</v>
      </c>
      <c r="G80" s="81">
        <f t="shared" si="5"/>
        <v>9.458899802130043</v>
      </c>
      <c r="H80" s="61">
        <v>9.5</v>
      </c>
      <c r="I80" s="70">
        <f t="shared" si="6"/>
        <v>4.857272871364076</v>
      </c>
      <c r="J80" s="97"/>
      <c r="K80" s="43"/>
    </row>
    <row r="81" spans="1:11" ht="18.75" x14ac:dyDescent="0.25">
      <c r="A81" s="58">
        <v>6.07</v>
      </c>
      <c r="B81" s="36" t="s">
        <v>97</v>
      </c>
      <c r="C81" s="66" t="s">
        <v>35</v>
      </c>
      <c r="D81" s="77">
        <f t="shared" si="4"/>
        <v>29.33745</v>
      </c>
      <c r="E81" s="102">
        <v>15</v>
      </c>
      <c r="F81" s="80">
        <v>18.5</v>
      </c>
      <c r="G81" s="81">
        <f t="shared" si="5"/>
        <v>9.458899802130043</v>
      </c>
      <c r="H81" s="61">
        <v>9.5</v>
      </c>
      <c r="I81" s="70">
        <f t="shared" si="6"/>
        <v>4.857272871364076</v>
      </c>
      <c r="J81" s="97"/>
      <c r="K81" s="43"/>
    </row>
    <row r="82" spans="1:11" ht="18.75" x14ac:dyDescent="0.25">
      <c r="A82" s="58">
        <v>6.09</v>
      </c>
      <c r="B82" s="36" t="s">
        <v>98</v>
      </c>
      <c r="C82" s="66" t="s">
        <v>35</v>
      </c>
      <c r="D82" s="77">
        <f t="shared" si="4"/>
        <v>29.33745</v>
      </c>
      <c r="E82" s="102">
        <v>15</v>
      </c>
      <c r="F82" s="80">
        <v>18.5</v>
      </c>
      <c r="G82" s="81">
        <f t="shared" si="5"/>
        <v>9.458899802130043</v>
      </c>
      <c r="H82" s="61">
        <v>9.5</v>
      </c>
      <c r="I82" s="70">
        <f t="shared" si="6"/>
        <v>4.857272871364076</v>
      </c>
      <c r="J82" s="97"/>
      <c r="K82" s="43"/>
    </row>
    <row r="83" spans="1:11" ht="18.75" x14ac:dyDescent="0.25">
      <c r="A83" s="58">
        <v>6.1</v>
      </c>
      <c r="B83" s="36" t="s">
        <v>99</v>
      </c>
      <c r="C83" s="66" t="s">
        <v>35</v>
      </c>
      <c r="D83" s="77">
        <f t="shared" si="4"/>
        <v>29.33745</v>
      </c>
      <c r="E83" s="102">
        <v>15</v>
      </c>
      <c r="F83" s="80">
        <v>18.5</v>
      </c>
      <c r="G83" s="81">
        <f t="shared" si="5"/>
        <v>9.458899802130043</v>
      </c>
      <c r="H83" s="61">
        <v>9.5</v>
      </c>
      <c r="I83" s="70">
        <f t="shared" si="6"/>
        <v>4.857272871364076</v>
      </c>
      <c r="J83" s="97"/>
      <c r="K83" s="43"/>
    </row>
    <row r="84" spans="1:11" ht="18.75" x14ac:dyDescent="0.25">
      <c r="A84" s="58">
        <v>6.11</v>
      </c>
      <c r="B84" s="36" t="s">
        <v>100</v>
      </c>
      <c r="C84" s="66" t="s">
        <v>35</v>
      </c>
      <c r="D84" s="77">
        <f t="shared" si="4"/>
        <v>29.33745</v>
      </c>
      <c r="E84" s="102">
        <v>15</v>
      </c>
      <c r="F84" s="80">
        <v>18.5</v>
      </c>
      <c r="G84" s="81">
        <f t="shared" si="5"/>
        <v>9.458899802130043</v>
      </c>
      <c r="H84" s="61">
        <v>9.5</v>
      </c>
      <c r="I84" s="70">
        <f t="shared" si="6"/>
        <v>4.857272871364076</v>
      </c>
      <c r="J84" s="97"/>
      <c r="K84" s="43"/>
    </row>
    <row r="85" spans="1:11" ht="18.75" x14ac:dyDescent="0.25">
      <c r="A85" s="58">
        <v>6.12</v>
      </c>
      <c r="B85" s="36" t="s">
        <v>101</v>
      </c>
      <c r="C85" s="66" t="s">
        <v>35</v>
      </c>
      <c r="D85" s="77">
        <f t="shared" si="4"/>
        <v>29.33745</v>
      </c>
      <c r="E85" s="102">
        <v>15</v>
      </c>
      <c r="F85" s="80">
        <v>18.5</v>
      </c>
      <c r="G85" s="81">
        <f t="shared" si="5"/>
        <v>9.458899802130043</v>
      </c>
      <c r="H85" s="61">
        <v>9.5</v>
      </c>
      <c r="I85" s="70">
        <f t="shared" si="6"/>
        <v>4.857272871364076</v>
      </c>
      <c r="J85" s="97"/>
      <c r="K85" s="43"/>
    </row>
    <row r="86" spans="1:11" ht="18.75" x14ac:dyDescent="0.25">
      <c r="A86" s="58">
        <v>6.13</v>
      </c>
      <c r="B86" s="36" t="s">
        <v>102</v>
      </c>
      <c r="C86" s="66" t="s">
        <v>35</v>
      </c>
      <c r="D86" s="77">
        <f t="shared" si="4"/>
        <v>39.116599999999998</v>
      </c>
      <c r="E86" s="102">
        <v>20</v>
      </c>
      <c r="F86" s="80">
        <v>18.5</v>
      </c>
      <c r="G86" s="81">
        <f t="shared" si="5"/>
        <v>9.458899802130043</v>
      </c>
      <c r="H86" s="61">
        <v>9.5</v>
      </c>
      <c r="I86" s="70">
        <f t="shared" si="6"/>
        <v>4.857272871364076</v>
      </c>
      <c r="J86" s="97"/>
      <c r="K86" s="43"/>
    </row>
    <row r="87" spans="1:11" ht="18.75" x14ac:dyDescent="0.25">
      <c r="A87" s="58">
        <v>6.14</v>
      </c>
      <c r="B87" s="36" t="s">
        <v>103</v>
      </c>
      <c r="C87" s="66" t="s">
        <v>35</v>
      </c>
      <c r="D87" s="77">
        <f t="shared" si="4"/>
        <v>29.33745</v>
      </c>
      <c r="E87" s="102">
        <v>15</v>
      </c>
      <c r="F87" s="80">
        <v>18.5</v>
      </c>
      <c r="G87" s="81">
        <f t="shared" si="5"/>
        <v>9.458899802130043</v>
      </c>
      <c r="H87" s="61">
        <v>9.5</v>
      </c>
      <c r="I87" s="70">
        <f t="shared" si="6"/>
        <v>4.857272871364076</v>
      </c>
      <c r="J87" s="97"/>
      <c r="K87" s="43"/>
    </row>
    <row r="88" spans="1:11" ht="18.75" x14ac:dyDescent="0.25">
      <c r="A88" s="58">
        <v>6.15</v>
      </c>
      <c r="B88" s="36" t="s">
        <v>104</v>
      </c>
      <c r="C88" s="66" t="s">
        <v>35</v>
      </c>
      <c r="D88" s="77">
        <f t="shared" si="4"/>
        <v>29.33745</v>
      </c>
      <c r="E88" s="102">
        <v>15</v>
      </c>
      <c r="F88" s="80">
        <v>18.5</v>
      </c>
      <c r="G88" s="81">
        <f t="shared" si="5"/>
        <v>9.458899802130043</v>
      </c>
      <c r="H88" s="61">
        <v>9.5</v>
      </c>
      <c r="I88" s="70">
        <f t="shared" si="6"/>
        <v>4.857272871364076</v>
      </c>
      <c r="J88" s="97"/>
      <c r="K88" s="43"/>
    </row>
    <row r="89" spans="1:11" ht="18.75" x14ac:dyDescent="0.25">
      <c r="A89" s="58">
        <v>6.16</v>
      </c>
      <c r="B89" s="36" t="s">
        <v>105</v>
      </c>
      <c r="C89" s="66" t="s">
        <v>35</v>
      </c>
      <c r="D89" s="77">
        <f t="shared" si="4"/>
        <v>29.33745</v>
      </c>
      <c r="E89" s="102">
        <v>15</v>
      </c>
      <c r="F89" s="80">
        <v>18.5</v>
      </c>
      <c r="G89" s="81">
        <f t="shared" si="5"/>
        <v>9.458899802130043</v>
      </c>
      <c r="H89" s="61">
        <v>9.5</v>
      </c>
      <c r="I89" s="70">
        <f t="shared" si="6"/>
        <v>4.857272871364076</v>
      </c>
      <c r="J89" s="97"/>
      <c r="K89" s="43"/>
    </row>
    <row r="90" spans="1:11" ht="18.75" x14ac:dyDescent="0.25">
      <c r="A90" s="58">
        <v>6.17</v>
      </c>
      <c r="B90" s="36" t="s">
        <v>106</v>
      </c>
      <c r="C90" s="66" t="s">
        <v>35</v>
      </c>
      <c r="D90" s="77">
        <f t="shared" si="4"/>
        <v>29.33745</v>
      </c>
      <c r="E90" s="102">
        <v>15</v>
      </c>
      <c r="F90" s="80">
        <v>18.5</v>
      </c>
      <c r="G90" s="81">
        <f t="shared" si="5"/>
        <v>9.458899802130043</v>
      </c>
      <c r="H90" s="61">
        <v>9.5</v>
      </c>
      <c r="I90" s="70">
        <f t="shared" si="6"/>
        <v>4.857272871364076</v>
      </c>
      <c r="J90" s="97"/>
      <c r="K90" s="43"/>
    </row>
    <row r="91" spans="1:11" ht="18.75" x14ac:dyDescent="0.25">
      <c r="A91" s="58">
        <v>6.18</v>
      </c>
      <c r="B91" s="36" t="s">
        <v>107</v>
      </c>
      <c r="C91" s="66" t="s">
        <v>35</v>
      </c>
      <c r="D91" s="77">
        <f t="shared" si="4"/>
        <v>29.33745</v>
      </c>
      <c r="E91" s="102">
        <v>15</v>
      </c>
      <c r="F91" s="80">
        <v>18.5</v>
      </c>
      <c r="G91" s="81">
        <f t="shared" si="5"/>
        <v>9.458899802130043</v>
      </c>
      <c r="H91" s="61">
        <v>9.5</v>
      </c>
      <c r="I91" s="70">
        <f t="shared" si="6"/>
        <v>4.857272871364076</v>
      </c>
      <c r="J91" s="97"/>
      <c r="K91" s="43"/>
    </row>
    <row r="92" spans="1:11" ht="18.75" x14ac:dyDescent="0.25">
      <c r="A92" s="58">
        <v>16.190000000000001</v>
      </c>
      <c r="B92" s="36" t="s">
        <v>108</v>
      </c>
      <c r="C92" s="66" t="s">
        <v>35</v>
      </c>
      <c r="D92" s="77">
        <f t="shared" si="4"/>
        <v>29.33745</v>
      </c>
      <c r="E92" s="102">
        <v>15</v>
      </c>
      <c r="F92" s="80">
        <v>18.5</v>
      </c>
      <c r="G92" s="81">
        <f t="shared" si="5"/>
        <v>9.458899802130043</v>
      </c>
      <c r="H92" s="61">
        <v>9.5</v>
      </c>
      <c r="I92" s="70">
        <f t="shared" si="6"/>
        <v>4.857272871364076</v>
      </c>
      <c r="J92" s="97"/>
      <c r="K92" s="43"/>
    </row>
    <row r="93" spans="1:11" ht="24.75" customHeight="1" x14ac:dyDescent="0.25">
      <c r="A93" s="58">
        <v>6.2</v>
      </c>
      <c r="B93" s="36" t="s">
        <v>109</v>
      </c>
      <c r="C93" s="66" t="s">
        <v>35</v>
      </c>
      <c r="D93" s="77">
        <f t="shared" si="4"/>
        <v>29.33745</v>
      </c>
      <c r="E93" s="102">
        <v>15</v>
      </c>
      <c r="F93" s="82">
        <v>18.5</v>
      </c>
      <c r="G93" s="81">
        <f t="shared" si="5"/>
        <v>9.458899802130043</v>
      </c>
      <c r="H93" s="61">
        <v>9.5</v>
      </c>
      <c r="I93" s="70">
        <f t="shared" si="6"/>
        <v>4.857272871364076</v>
      </c>
      <c r="J93" s="97"/>
      <c r="K93" s="43"/>
    </row>
    <row r="94" spans="1:11" ht="18.75" x14ac:dyDescent="0.25">
      <c r="A94" s="58">
        <v>6.21</v>
      </c>
      <c r="B94" s="36" t="s">
        <v>110</v>
      </c>
      <c r="C94" s="66" t="s">
        <v>35</v>
      </c>
      <c r="D94" s="77">
        <f t="shared" si="4"/>
        <v>29.33745</v>
      </c>
      <c r="E94" s="102">
        <v>15</v>
      </c>
      <c r="F94" s="80">
        <v>18.5</v>
      </c>
      <c r="G94" s="81">
        <f t="shared" si="5"/>
        <v>9.458899802130043</v>
      </c>
      <c r="H94" s="61">
        <v>9.5</v>
      </c>
      <c r="I94" s="70">
        <f t="shared" si="6"/>
        <v>4.857272871364076</v>
      </c>
      <c r="J94" s="97"/>
      <c r="K94" s="43"/>
    </row>
    <row r="95" spans="1:11" ht="18.75" x14ac:dyDescent="0.25">
      <c r="A95" s="58">
        <v>6.22</v>
      </c>
      <c r="B95" s="36" t="s">
        <v>111</v>
      </c>
      <c r="C95" s="66" t="s">
        <v>35</v>
      </c>
      <c r="D95" s="77">
        <f t="shared" si="4"/>
        <v>29.33745</v>
      </c>
      <c r="E95" s="102">
        <v>15</v>
      </c>
      <c r="F95" s="80">
        <v>18.5</v>
      </c>
      <c r="G95" s="81">
        <f t="shared" si="5"/>
        <v>9.458899802130043</v>
      </c>
      <c r="H95" s="61">
        <v>9.5</v>
      </c>
      <c r="I95" s="70">
        <f t="shared" si="6"/>
        <v>4.857272871364076</v>
      </c>
      <c r="J95" s="97"/>
      <c r="K95" s="43"/>
    </row>
    <row r="96" spans="1:11" ht="18.75" x14ac:dyDescent="0.25">
      <c r="A96" s="58">
        <v>6.23</v>
      </c>
      <c r="B96" s="36" t="s">
        <v>112</v>
      </c>
      <c r="C96" s="66" t="s">
        <v>35</v>
      </c>
      <c r="D96" s="77">
        <f t="shared" si="4"/>
        <v>29.33745</v>
      </c>
      <c r="E96" s="102">
        <v>15</v>
      </c>
      <c r="F96" s="80">
        <v>18.5</v>
      </c>
      <c r="G96" s="81">
        <f t="shared" si="5"/>
        <v>9.458899802130043</v>
      </c>
      <c r="H96" s="61">
        <v>9.5</v>
      </c>
      <c r="I96" s="70">
        <f t="shared" si="6"/>
        <v>4.857272871364076</v>
      </c>
      <c r="J96" s="97"/>
      <c r="K96" s="43"/>
    </row>
    <row r="97" spans="1:11" ht="18.75" x14ac:dyDescent="0.25">
      <c r="A97" s="58">
        <v>6.24</v>
      </c>
      <c r="B97" s="36" t="s">
        <v>113</v>
      </c>
      <c r="C97" s="66" t="s">
        <v>35</v>
      </c>
      <c r="D97" s="77">
        <f t="shared" si="4"/>
        <v>29.33745</v>
      </c>
      <c r="E97" s="102">
        <v>15</v>
      </c>
      <c r="F97" s="80">
        <v>18.5</v>
      </c>
      <c r="G97" s="81">
        <f t="shared" si="5"/>
        <v>9.458899802130043</v>
      </c>
      <c r="H97" s="61">
        <v>9.5</v>
      </c>
      <c r="I97" s="70">
        <f t="shared" si="6"/>
        <v>4.857272871364076</v>
      </c>
      <c r="J97" s="97"/>
      <c r="K97" s="43"/>
    </row>
    <row r="98" spans="1:11" ht="18.75" x14ac:dyDescent="0.25">
      <c r="A98" s="58">
        <v>6.25</v>
      </c>
      <c r="B98" s="36" t="s">
        <v>114</v>
      </c>
      <c r="C98" s="66" t="s">
        <v>35</v>
      </c>
      <c r="D98" s="77">
        <f t="shared" si="4"/>
        <v>29.33745</v>
      </c>
      <c r="E98" s="102">
        <v>15</v>
      </c>
      <c r="F98" s="80">
        <v>18.5</v>
      </c>
      <c r="G98" s="81">
        <f t="shared" si="5"/>
        <v>9.458899802130043</v>
      </c>
      <c r="H98" s="61">
        <v>9.5</v>
      </c>
      <c r="I98" s="70">
        <f t="shared" si="6"/>
        <v>4.857272871364076</v>
      </c>
      <c r="J98" s="97"/>
      <c r="K98" s="43"/>
    </row>
    <row r="99" spans="1:11" ht="18.75" x14ac:dyDescent="0.25">
      <c r="A99" s="58">
        <v>6.26</v>
      </c>
      <c r="B99" s="36" t="s">
        <v>115</v>
      </c>
      <c r="C99" s="66" t="s">
        <v>35</v>
      </c>
      <c r="D99" s="77">
        <f t="shared" si="4"/>
        <v>29.33745</v>
      </c>
      <c r="E99" s="102">
        <v>15</v>
      </c>
      <c r="F99" s="80">
        <v>18.5</v>
      </c>
      <c r="G99" s="81">
        <f t="shared" si="5"/>
        <v>9.458899802130043</v>
      </c>
      <c r="H99" s="61">
        <v>9.5</v>
      </c>
      <c r="I99" s="70">
        <f t="shared" si="6"/>
        <v>4.857272871364076</v>
      </c>
      <c r="J99" s="97"/>
      <c r="K99" s="43"/>
    </row>
    <row r="100" spans="1:11" ht="18.75" x14ac:dyDescent="0.25">
      <c r="A100" s="58">
        <v>6.28</v>
      </c>
      <c r="B100" s="36" t="s">
        <v>116</v>
      </c>
      <c r="C100" s="66" t="s">
        <v>35</v>
      </c>
      <c r="D100" s="77">
        <f t="shared" si="4"/>
        <v>39.116599999999998</v>
      </c>
      <c r="E100" s="102">
        <v>20</v>
      </c>
      <c r="F100" s="80">
        <v>30</v>
      </c>
      <c r="G100" s="81">
        <f t="shared" si="5"/>
        <v>15.338756435886555</v>
      </c>
      <c r="H100" s="61">
        <v>9.5</v>
      </c>
      <c r="I100" s="70">
        <f t="shared" si="6"/>
        <v>4.857272871364076</v>
      </c>
      <c r="J100" s="97"/>
      <c r="K100" s="43"/>
    </row>
    <row r="101" spans="1:11" ht="18.75" x14ac:dyDescent="0.25">
      <c r="A101" s="58">
        <v>6.27</v>
      </c>
      <c r="B101" s="36" t="s">
        <v>117</v>
      </c>
      <c r="C101" s="66" t="s">
        <v>35</v>
      </c>
      <c r="D101" s="77">
        <f t="shared" si="4"/>
        <v>29.33745</v>
      </c>
      <c r="E101" s="102">
        <v>15</v>
      </c>
      <c r="F101" s="80">
        <v>30</v>
      </c>
      <c r="G101" s="81">
        <f t="shared" si="5"/>
        <v>15.338756435886555</v>
      </c>
      <c r="H101" s="61">
        <v>9.5</v>
      </c>
      <c r="I101" s="70">
        <f t="shared" si="6"/>
        <v>4.857272871364076</v>
      </c>
      <c r="J101" s="97"/>
      <c r="K101" s="43"/>
    </row>
    <row r="102" spans="1:11" ht="18.75" x14ac:dyDescent="0.25">
      <c r="A102" s="58">
        <v>6.3</v>
      </c>
      <c r="B102" s="36" t="s">
        <v>118</v>
      </c>
      <c r="C102" s="66" t="s">
        <v>35</v>
      </c>
      <c r="D102" s="77">
        <f t="shared" si="4"/>
        <v>29.33745</v>
      </c>
      <c r="E102" s="102">
        <v>15</v>
      </c>
      <c r="F102" s="80">
        <v>30</v>
      </c>
      <c r="G102" s="81">
        <f t="shared" si="5"/>
        <v>15.338756435886555</v>
      </c>
      <c r="H102" s="61">
        <v>9.5</v>
      </c>
      <c r="I102" s="70">
        <f t="shared" si="6"/>
        <v>4.857272871364076</v>
      </c>
      <c r="J102" s="97"/>
      <c r="K102" s="43"/>
    </row>
    <row r="103" spans="1:11" ht="18.75" x14ac:dyDescent="0.25">
      <c r="A103" s="58">
        <v>6.31</v>
      </c>
      <c r="B103" s="36" t="s">
        <v>119</v>
      </c>
      <c r="C103" s="66" t="s">
        <v>35</v>
      </c>
      <c r="D103" s="77">
        <f t="shared" si="4"/>
        <v>39.116599999999998</v>
      </c>
      <c r="E103" s="102">
        <v>20</v>
      </c>
      <c r="F103" s="80">
        <v>30</v>
      </c>
      <c r="G103" s="81">
        <f t="shared" si="5"/>
        <v>15.338756435886555</v>
      </c>
      <c r="H103" s="61">
        <v>9.5</v>
      </c>
      <c r="I103" s="70">
        <f t="shared" si="6"/>
        <v>4.857272871364076</v>
      </c>
      <c r="J103" s="97"/>
      <c r="K103" s="43"/>
    </row>
    <row r="104" spans="1:11" ht="18.75" x14ac:dyDescent="0.25">
      <c r="A104" s="58">
        <v>6.32</v>
      </c>
      <c r="B104" s="36" t="s">
        <v>120</v>
      </c>
      <c r="C104" s="66" t="s">
        <v>35</v>
      </c>
      <c r="D104" s="77">
        <f t="shared" si="4"/>
        <v>39.116599999999998</v>
      </c>
      <c r="E104" s="102">
        <v>20</v>
      </c>
      <c r="F104" s="80">
        <v>30</v>
      </c>
      <c r="G104" s="81">
        <f t="shared" si="5"/>
        <v>15.338756435886555</v>
      </c>
      <c r="H104" s="61">
        <v>9.5</v>
      </c>
      <c r="I104" s="70">
        <f t="shared" si="6"/>
        <v>4.857272871364076</v>
      </c>
      <c r="J104" s="97"/>
      <c r="K104" s="43"/>
    </row>
    <row r="105" spans="1:11" ht="18.75" x14ac:dyDescent="0.25">
      <c r="A105" s="58">
        <v>6.33</v>
      </c>
      <c r="B105" s="36" t="s">
        <v>121</v>
      </c>
      <c r="C105" s="66" t="s">
        <v>35</v>
      </c>
      <c r="D105" s="77">
        <f t="shared" si="4"/>
        <v>29.33745</v>
      </c>
      <c r="E105" s="102">
        <v>15</v>
      </c>
      <c r="F105" s="80">
        <v>30</v>
      </c>
      <c r="G105" s="81">
        <f t="shared" si="5"/>
        <v>15.338756435886555</v>
      </c>
      <c r="H105" s="61">
        <v>9.5</v>
      </c>
      <c r="I105" s="70">
        <f t="shared" si="6"/>
        <v>4.857272871364076</v>
      </c>
      <c r="J105" s="97"/>
      <c r="K105" s="43"/>
    </row>
    <row r="106" spans="1:11" ht="27.75" customHeight="1" x14ac:dyDescent="0.25">
      <c r="A106" s="58">
        <v>6.34</v>
      </c>
      <c r="B106" s="36" t="s">
        <v>122</v>
      </c>
      <c r="C106" s="66" t="s">
        <v>35</v>
      </c>
      <c r="D106" s="77">
        <f t="shared" si="4"/>
        <v>29.33745</v>
      </c>
      <c r="E106" s="102">
        <v>15</v>
      </c>
      <c r="F106" s="82">
        <v>40</v>
      </c>
      <c r="G106" s="83">
        <f t="shared" si="5"/>
        <v>20.45167524784874</v>
      </c>
      <c r="H106" s="61">
        <v>15.5</v>
      </c>
      <c r="I106" s="70">
        <f t="shared" si="6"/>
        <v>7.9250241585413868</v>
      </c>
      <c r="J106" s="97"/>
      <c r="K106" s="43"/>
    </row>
    <row r="107" spans="1:11" ht="24.75" customHeight="1" x14ac:dyDescent="0.25">
      <c r="A107" s="58">
        <v>6.37</v>
      </c>
      <c r="B107" s="36" t="s">
        <v>124</v>
      </c>
      <c r="C107" s="66" t="s">
        <v>35</v>
      </c>
      <c r="D107" s="77">
        <f t="shared" si="4"/>
        <v>39.116599999999998</v>
      </c>
      <c r="E107" s="102">
        <v>20</v>
      </c>
      <c r="F107" s="82">
        <v>46</v>
      </c>
      <c r="G107" s="81">
        <f t="shared" si="5"/>
        <v>23.519426535026049</v>
      </c>
      <c r="H107" s="61"/>
      <c r="I107" s="70"/>
      <c r="J107" s="97"/>
      <c r="K107" s="43"/>
    </row>
    <row r="108" spans="1:11" ht="18.75" x14ac:dyDescent="0.25">
      <c r="A108" s="58">
        <v>6.38</v>
      </c>
      <c r="B108" s="36" t="s">
        <v>125</v>
      </c>
      <c r="C108" s="66" t="s">
        <v>35</v>
      </c>
      <c r="D108" s="77">
        <f t="shared" si="4"/>
        <v>39.116599999999998</v>
      </c>
      <c r="E108" s="102">
        <v>20</v>
      </c>
      <c r="F108" s="80">
        <v>46</v>
      </c>
      <c r="G108" s="81">
        <f t="shared" si="5"/>
        <v>23.519426535026049</v>
      </c>
      <c r="H108" s="62"/>
      <c r="I108" s="70"/>
      <c r="J108" s="97"/>
      <c r="K108" s="43"/>
    </row>
    <row r="109" spans="1:11" ht="18.75" x14ac:dyDescent="0.25">
      <c r="A109" s="58">
        <v>6.39</v>
      </c>
      <c r="B109" s="36" t="s">
        <v>126</v>
      </c>
      <c r="C109" s="66" t="s">
        <v>35</v>
      </c>
      <c r="D109" s="77">
        <f t="shared" si="4"/>
        <v>39.116599999999998</v>
      </c>
      <c r="E109" s="102">
        <v>20</v>
      </c>
      <c r="F109" s="80">
        <v>46</v>
      </c>
      <c r="G109" s="81">
        <f t="shared" si="5"/>
        <v>23.519426535026049</v>
      </c>
      <c r="H109" s="62"/>
      <c r="I109" s="70"/>
      <c r="J109" s="97"/>
      <c r="K109" s="43"/>
    </row>
    <row r="110" spans="1:11" ht="24.75" customHeight="1" x14ac:dyDescent="0.25">
      <c r="A110" s="58">
        <v>10.01</v>
      </c>
      <c r="B110" s="36" t="s">
        <v>123</v>
      </c>
      <c r="C110" s="66" t="s">
        <v>35</v>
      </c>
      <c r="D110" s="77">
        <f t="shared" si="4"/>
        <v>156.46639999999999</v>
      </c>
      <c r="E110" s="102">
        <v>80</v>
      </c>
      <c r="F110" s="84">
        <v>160</v>
      </c>
      <c r="G110" s="83">
        <f t="shared" si="5"/>
        <v>81.806700991394962</v>
      </c>
      <c r="H110" s="62">
        <v>90</v>
      </c>
      <c r="I110" s="70">
        <f t="shared" si="6"/>
        <v>46.016269307659663</v>
      </c>
      <c r="J110" s="97"/>
      <c r="K110" s="43"/>
    </row>
    <row r="111" spans="1:11" ht="18.75" x14ac:dyDescent="0.25">
      <c r="A111" s="58">
        <v>10.6</v>
      </c>
      <c r="B111" s="36" t="s">
        <v>127</v>
      </c>
      <c r="C111" s="66" t="s">
        <v>35</v>
      </c>
      <c r="D111" s="77">
        <f t="shared" si="4"/>
        <v>39.116599999999998</v>
      </c>
      <c r="E111" s="102">
        <v>20</v>
      </c>
      <c r="F111" s="80">
        <v>53</v>
      </c>
      <c r="G111" s="81">
        <f t="shared" si="5"/>
        <v>27.09846970339958</v>
      </c>
      <c r="H111" s="62"/>
      <c r="I111" s="70"/>
      <c r="J111" s="97"/>
      <c r="K111" s="43"/>
    </row>
    <row r="112" spans="1:11" ht="18.75" x14ac:dyDescent="0.3">
      <c r="A112" s="58"/>
      <c r="B112" s="36"/>
      <c r="C112" s="72"/>
      <c r="D112" s="85"/>
      <c r="E112" s="85"/>
      <c r="F112" s="66"/>
      <c r="G112" s="66"/>
      <c r="H112" s="60"/>
      <c r="I112" s="96"/>
    </row>
    <row r="113" spans="1:9" ht="30" x14ac:dyDescent="0.25">
      <c r="A113" s="58"/>
      <c r="B113" s="47" t="s">
        <v>128</v>
      </c>
      <c r="C113" s="86"/>
      <c r="D113" s="76" t="s">
        <v>189</v>
      </c>
      <c r="E113" s="75" t="s">
        <v>203</v>
      </c>
      <c r="F113" s="76" t="s">
        <v>200</v>
      </c>
      <c r="G113" s="76" t="s">
        <v>201</v>
      </c>
      <c r="H113" s="48" t="s">
        <v>202</v>
      </c>
      <c r="I113" s="53" t="s">
        <v>204</v>
      </c>
    </row>
    <row r="114" spans="1:9" ht="18.75" x14ac:dyDescent="0.3">
      <c r="A114" s="58"/>
      <c r="B114" s="36" t="s">
        <v>129</v>
      </c>
      <c r="C114" s="66" t="s">
        <v>35</v>
      </c>
      <c r="D114" s="77">
        <f>E114*1.95583</f>
        <v>15.64664</v>
      </c>
      <c r="E114" s="102">
        <v>8</v>
      </c>
      <c r="F114" s="78"/>
      <c r="G114" s="67"/>
      <c r="H114" s="35"/>
      <c r="I114" s="95"/>
    </row>
    <row r="115" spans="1:9" ht="47.25" x14ac:dyDescent="0.3">
      <c r="A115" s="58"/>
      <c r="B115" s="36" t="s">
        <v>172</v>
      </c>
      <c r="C115" s="66" t="s">
        <v>35</v>
      </c>
      <c r="D115" s="77">
        <f t="shared" ref="D115:D126" si="7">E115*1.95583</f>
        <v>15.64664</v>
      </c>
      <c r="E115" s="102">
        <v>8</v>
      </c>
      <c r="F115" s="78"/>
      <c r="G115" s="67"/>
      <c r="H115" s="35"/>
      <c r="I115" s="95"/>
    </row>
    <row r="116" spans="1:9" ht="18.75" x14ac:dyDescent="0.3">
      <c r="A116" s="58"/>
      <c r="B116" s="36" t="s">
        <v>173</v>
      </c>
      <c r="C116" s="66" t="s">
        <v>35</v>
      </c>
      <c r="D116" s="77">
        <f t="shared" si="7"/>
        <v>15.64664</v>
      </c>
      <c r="E116" s="102">
        <v>8</v>
      </c>
      <c r="F116" s="78"/>
      <c r="G116" s="67"/>
      <c r="H116" s="35"/>
      <c r="I116" s="95"/>
    </row>
    <row r="117" spans="1:9" ht="31.5" x14ac:dyDescent="0.3">
      <c r="A117" s="58"/>
      <c r="B117" s="36" t="s">
        <v>174</v>
      </c>
      <c r="C117" s="66" t="s">
        <v>35</v>
      </c>
      <c r="D117" s="77">
        <f t="shared" si="7"/>
        <v>19.558299999999999</v>
      </c>
      <c r="E117" s="102">
        <v>10</v>
      </c>
      <c r="F117" s="78"/>
      <c r="G117" s="67"/>
      <c r="H117" s="35"/>
      <c r="I117" s="95"/>
    </row>
    <row r="118" spans="1:9" ht="47.25" x14ac:dyDescent="0.3">
      <c r="A118" s="58"/>
      <c r="B118" s="36" t="s">
        <v>175</v>
      </c>
      <c r="C118" s="66" t="s">
        <v>35</v>
      </c>
      <c r="D118" s="77">
        <f t="shared" si="7"/>
        <v>19.558299999999999</v>
      </c>
      <c r="E118" s="102">
        <v>10</v>
      </c>
      <c r="F118" s="78"/>
      <c r="G118" s="67"/>
      <c r="H118" s="35"/>
      <c r="I118" s="95"/>
    </row>
    <row r="119" spans="1:9" ht="18.75" x14ac:dyDescent="0.3">
      <c r="A119" s="58"/>
      <c r="B119" s="36" t="s">
        <v>176</v>
      </c>
      <c r="C119" s="66" t="s">
        <v>35</v>
      </c>
      <c r="D119" s="77">
        <f t="shared" si="7"/>
        <v>15.64664</v>
      </c>
      <c r="E119" s="102">
        <v>8</v>
      </c>
      <c r="F119" s="78"/>
      <c r="G119" s="67"/>
      <c r="H119" s="35"/>
      <c r="I119" s="95"/>
    </row>
    <row r="120" spans="1:9" ht="18.75" x14ac:dyDescent="0.3">
      <c r="A120" s="58"/>
      <c r="B120" s="36" t="s">
        <v>131</v>
      </c>
      <c r="C120" s="66" t="s">
        <v>35</v>
      </c>
      <c r="D120" s="77">
        <f t="shared" si="7"/>
        <v>15.64664</v>
      </c>
      <c r="E120" s="102">
        <v>8</v>
      </c>
      <c r="F120" s="78"/>
      <c r="G120" s="67"/>
      <c r="H120" s="35"/>
      <c r="I120" s="95"/>
    </row>
    <row r="121" spans="1:9" ht="18.75" x14ac:dyDescent="0.3">
      <c r="A121" s="58"/>
      <c r="B121" s="36" t="s">
        <v>177</v>
      </c>
      <c r="C121" s="66" t="s">
        <v>35</v>
      </c>
      <c r="D121" s="77">
        <f t="shared" si="7"/>
        <v>15.64664</v>
      </c>
      <c r="E121" s="102">
        <v>8</v>
      </c>
      <c r="F121" s="78"/>
      <c r="G121" s="67"/>
      <c r="H121" s="35"/>
      <c r="I121" s="95"/>
    </row>
    <row r="122" spans="1:9" ht="31.5" x14ac:dyDescent="0.3">
      <c r="A122" s="58"/>
      <c r="B122" s="36" t="s">
        <v>178</v>
      </c>
      <c r="C122" s="66" t="s">
        <v>35</v>
      </c>
      <c r="D122" s="77">
        <f t="shared" si="7"/>
        <v>15.64664</v>
      </c>
      <c r="E122" s="102">
        <v>8</v>
      </c>
      <c r="F122" s="78"/>
      <c r="G122" s="67"/>
      <c r="H122" s="35"/>
      <c r="I122" s="95"/>
    </row>
    <row r="123" spans="1:9" ht="18.75" x14ac:dyDescent="0.3">
      <c r="A123" s="58"/>
      <c r="B123" s="36" t="s">
        <v>179</v>
      </c>
      <c r="C123" s="66" t="s">
        <v>35</v>
      </c>
      <c r="D123" s="77">
        <f t="shared" si="7"/>
        <v>15.64664</v>
      </c>
      <c r="E123" s="102">
        <v>8</v>
      </c>
      <c r="F123" s="78"/>
      <c r="G123" s="67"/>
      <c r="H123" s="35"/>
      <c r="I123" s="95"/>
    </row>
    <row r="124" spans="1:9" ht="31.5" x14ac:dyDescent="0.3">
      <c r="A124" s="58"/>
      <c r="B124" s="36" t="s">
        <v>180</v>
      </c>
      <c r="C124" s="66" t="s">
        <v>35</v>
      </c>
      <c r="D124" s="77">
        <f t="shared" si="7"/>
        <v>15.64664</v>
      </c>
      <c r="E124" s="102">
        <v>8</v>
      </c>
      <c r="F124" s="78"/>
      <c r="G124" s="67"/>
      <c r="H124" s="35"/>
      <c r="I124" s="95"/>
    </row>
    <row r="125" spans="1:9" ht="18.75" x14ac:dyDescent="0.3">
      <c r="A125" s="58"/>
      <c r="B125" s="36" t="s">
        <v>181</v>
      </c>
      <c r="C125" s="66" t="s">
        <v>35</v>
      </c>
      <c r="D125" s="77">
        <f t="shared" si="7"/>
        <v>15.64664</v>
      </c>
      <c r="E125" s="102">
        <v>8</v>
      </c>
      <c r="F125" s="78"/>
      <c r="G125" s="67"/>
      <c r="H125" s="35"/>
      <c r="I125" s="95"/>
    </row>
    <row r="126" spans="1:9" ht="18.75" x14ac:dyDescent="0.3">
      <c r="A126" s="58"/>
      <c r="B126" s="36" t="s">
        <v>182</v>
      </c>
      <c r="C126" s="66" t="s">
        <v>35</v>
      </c>
      <c r="D126" s="77">
        <f t="shared" si="7"/>
        <v>19.558299999999999</v>
      </c>
      <c r="E126" s="102">
        <v>10</v>
      </c>
      <c r="F126" s="78"/>
      <c r="G126" s="67"/>
      <c r="H126" s="35"/>
      <c r="I126" s="95"/>
    </row>
    <row r="127" spans="1:9" ht="18.75" x14ac:dyDescent="0.3">
      <c r="A127" s="58"/>
      <c r="B127" s="36"/>
      <c r="C127" s="66"/>
      <c r="D127" s="78"/>
      <c r="E127" s="78"/>
      <c r="F127" s="78"/>
      <c r="G127" s="67"/>
      <c r="H127" s="35"/>
      <c r="I127" s="95"/>
    </row>
    <row r="128" spans="1:9" ht="31.5" x14ac:dyDescent="0.25">
      <c r="A128" s="58"/>
      <c r="B128" s="36" t="s">
        <v>132</v>
      </c>
      <c r="C128" s="79"/>
      <c r="D128" s="87" t="s">
        <v>189</v>
      </c>
      <c r="E128" s="75" t="s">
        <v>203</v>
      </c>
      <c r="F128" s="76" t="s">
        <v>200</v>
      </c>
      <c r="G128" s="76" t="s">
        <v>201</v>
      </c>
      <c r="H128" s="48" t="s">
        <v>202</v>
      </c>
      <c r="I128" s="53" t="s">
        <v>204</v>
      </c>
    </row>
    <row r="129" spans="1:9" ht="18.75" x14ac:dyDescent="0.3">
      <c r="A129" s="58"/>
      <c r="B129" s="36" t="s">
        <v>133</v>
      </c>
      <c r="C129" s="66" t="s">
        <v>35</v>
      </c>
      <c r="D129" s="77">
        <v>31.29</v>
      </c>
      <c r="E129" s="102">
        <v>16</v>
      </c>
      <c r="F129" s="78"/>
      <c r="G129" s="67"/>
      <c r="H129" s="35"/>
      <c r="I129" s="95"/>
    </row>
    <row r="130" spans="1:9" ht="18.75" x14ac:dyDescent="0.3">
      <c r="A130" s="58"/>
      <c r="B130" s="36" t="s">
        <v>134</v>
      </c>
      <c r="C130" s="66" t="s">
        <v>35</v>
      </c>
      <c r="D130" s="77">
        <f t="shared" ref="D130:D152" si="8">E130*1.95583</f>
        <v>11.73498</v>
      </c>
      <c r="E130" s="102">
        <v>6</v>
      </c>
      <c r="F130" s="78"/>
      <c r="G130" s="67"/>
      <c r="H130" s="35"/>
      <c r="I130" s="95"/>
    </row>
    <row r="131" spans="1:9" ht="18.75" x14ac:dyDescent="0.3">
      <c r="A131" s="58"/>
      <c r="B131" s="36" t="s">
        <v>135</v>
      </c>
      <c r="C131" s="66" t="s">
        <v>35</v>
      </c>
      <c r="D131" s="77">
        <f t="shared" si="8"/>
        <v>50.851579999999998</v>
      </c>
      <c r="E131" s="102">
        <v>26</v>
      </c>
      <c r="F131" s="78"/>
      <c r="G131" s="67"/>
      <c r="H131" s="35"/>
      <c r="I131" s="95"/>
    </row>
    <row r="132" spans="1:9" ht="18.75" x14ac:dyDescent="0.3">
      <c r="A132" s="58"/>
      <c r="B132" s="36" t="s">
        <v>136</v>
      </c>
      <c r="C132" s="66" t="s">
        <v>35</v>
      </c>
      <c r="D132" s="77">
        <f t="shared" si="8"/>
        <v>25.425789999999999</v>
      </c>
      <c r="E132" s="102">
        <v>13</v>
      </c>
      <c r="F132" s="78"/>
      <c r="G132" s="67"/>
      <c r="H132" s="35"/>
      <c r="I132" s="95"/>
    </row>
    <row r="133" spans="1:9" ht="18.75" x14ac:dyDescent="0.3">
      <c r="A133" s="58"/>
      <c r="B133" s="36" t="s">
        <v>137</v>
      </c>
      <c r="C133" s="66" t="s">
        <v>35</v>
      </c>
      <c r="D133" s="77">
        <f t="shared" si="8"/>
        <v>15.64664</v>
      </c>
      <c r="E133" s="102">
        <v>8</v>
      </c>
      <c r="F133" s="78"/>
      <c r="G133" s="67"/>
      <c r="H133" s="35"/>
      <c r="I133" s="95"/>
    </row>
    <row r="134" spans="1:9" ht="18.75" x14ac:dyDescent="0.3">
      <c r="A134" s="58"/>
      <c r="B134" s="36" t="s">
        <v>138</v>
      </c>
      <c r="C134" s="66" t="s">
        <v>35</v>
      </c>
      <c r="D134" s="77">
        <f t="shared" si="8"/>
        <v>31.293279999999999</v>
      </c>
      <c r="E134" s="102">
        <v>16</v>
      </c>
      <c r="F134" s="78"/>
      <c r="G134" s="67"/>
      <c r="H134" s="35"/>
      <c r="I134" s="95"/>
    </row>
    <row r="135" spans="1:9" ht="18.75" x14ac:dyDescent="0.3">
      <c r="A135" s="58"/>
      <c r="B135" s="36" t="s">
        <v>139</v>
      </c>
      <c r="C135" s="66" t="s">
        <v>35</v>
      </c>
      <c r="D135" s="77">
        <f t="shared" si="8"/>
        <v>31.293279999999999</v>
      </c>
      <c r="E135" s="102">
        <v>16</v>
      </c>
      <c r="F135" s="78"/>
      <c r="G135" s="67"/>
      <c r="H135" s="35"/>
      <c r="I135" s="95"/>
    </row>
    <row r="136" spans="1:9" ht="18.75" x14ac:dyDescent="0.3">
      <c r="A136" s="58"/>
      <c r="B136" s="36" t="s">
        <v>140</v>
      </c>
      <c r="C136" s="66" t="s">
        <v>35</v>
      </c>
      <c r="D136" s="77">
        <f t="shared" si="8"/>
        <v>21.514129999999998</v>
      </c>
      <c r="E136" s="102">
        <v>11</v>
      </c>
      <c r="F136" s="78"/>
      <c r="G136" s="67"/>
      <c r="H136" s="35"/>
      <c r="I136" s="95"/>
    </row>
    <row r="137" spans="1:9" ht="18.75" x14ac:dyDescent="0.3">
      <c r="A137" s="58"/>
      <c r="B137" s="36" t="s">
        <v>141</v>
      </c>
      <c r="C137" s="66" t="s">
        <v>35</v>
      </c>
      <c r="D137" s="77">
        <f t="shared" si="8"/>
        <v>21.514129999999998</v>
      </c>
      <c r="E137" s="102">
        <v>11</v>
      </c>
      <c r="F137" s="78"/>
      <c r="G137" s="67"/>
      <c r="H137" s="35"/>
      <c r="I137" s="95"/>
    </row>
    <row r="138" spans="1:9" ht="18.75" x14ac:dyDescent="0.3">
      <c r="A138" s="58"/>
      <c r="B138" s="36" t="s">
        <v>142</v>
      </c>
      <c r="C138" s="66" t="s">
        <v>35</v>
      </c>
      <c r="D138" s="77">
        <f t="shared" si="8"/>
        <v>50.851579999999998</v>
      </c>
      <c r="E138" s="102">
        <v>26</v>
      </c>
      <c r="F138" s="78"/>
      <c r="G138" s="67"/>
      <c r="H138" s="35"/>
      <c r="I138" s="95"/>
    </row>
    <row r="139" spans="1:9" ht="18.75" x14ac:dyDescent="0.3">
      <c r="A139" s="58"/>
      <c r="B139" s="36" t="s">
        <v>143</v>
      </c>
      <c r="C139" s="66" t="s">
        <v>35</v>
      </c>
      <c r="D139" s="77">
        <f t="shared" si="8"/>
        <v>254.25790000000001</v>
      </c>
      <c r="E139" s="102">
        <v>130</v>
      </c>
      <c r="F139" s="78"/>
      <c r="G139" s="67"/>
      <c r="H139" s="35"/>
      <c r="I139" s="95"/>
    </row>
    <row r="140" spans="1:9" ht="18.75" x14ac:dyDescent="0.3">
      <c r="A140" s="58"/>
      <c r="B140" s="36" t="s">
        <v>144</v>
      </c>
      <c r="C140" s="66" t="s">
        <v>35</v>
      </c>
      <c r="D140" s="77">
        <f t="shared" si="8"/>
        <v>21.514129999999998</v>
      </c>
      <c r="E140" s="102">
        <v>11</v>
      </c>
      <c r="F140" s="78"/>
      <c r="G140" s="67"/>
      <c r="H140" s="35"/>
      <c r="I140" s="95"/>
    </row>
    <row r="141" spans="1:9" ht="18.75" x14ac:dyDescent="0.3">
      <c r="A141" s="58"/>
      <c r="B141" s="36" t="s">
        <v>145</v>
      </c>
      <c r="C141" s="66" t="s">
        <v>35</v>
      </c>
      <c r="D141" s="77">
        <f t="shared" si="8"/>
        <v>15.64664</v>
      </c>
      <c r="E141" s="102">
        <v>8</v>
      </c>
      <c r="F141" s="78"/>
      <c r="G141" s="67"/>
      <c r="H141" s="35"/>
      <c r="I141" s="95"/>
    </row>
    <row r="142" spans="1:9" ht="18.75" x14ac:dyDescent="0.3">
      <c r="A142" s="58"/>
      <c r="B142" s="36" t="s">
        <v>146</v>
      </c>
      <c r="C142" s="66" t="s">
        <v>35</v>
      </c>
      <c r="D142" s="77">
        <f t="shared" si="8"/>
        <v>21.514129999999998</v>
      </c>
      <c r="E142" s="102">
        <v>11</v>
      </c>
      <c r="F142" s="78"/>
      <c r="G142" s="67"/>
      <c r="H142" s="35"/>
      <c r="I142" s="95"/>
    </row>
    <row r="143" spans="1:9" ht="18.75" x14ac:dyDescent="0.3">
      <c r="A143" s="58"/>
      <c r="B143" s="36" t="s">
        <v>147</v>
      </c>
      <c r="C143" s="66" t="s">
        <v>35</v>
      </c>
      <c r="D143" s="77">
        <f t="shared" si="8"/>
        <v>21.514129999999998</v>
      </c>
      <c r="E143" s="102">
        <v>11</v>
      </c>
      <c r="F143" s="78"/>
      <c r="G143" s="67"/>
      <c r="H143" s="35"/>
      <c r="I143" s="95"/>
    </row>
    <row r="144" spans="1:9" ht="18.75" x14ac:dyDescent="0.3">
      <c r="A144" s="58"/>
      <c r="B144" s="36" t="s">
        <v>148</v>
      </c>
      <c r="C144" s="66" t="s">
        <v>35</v>
      </c>
      <c r="D144" s="77">
        <f t="shared" si="8"/>
        <v>15.64664</v>
      </c>
      <c r="E144" s="102">
        <v>8</v>
      </c>
      <c r="F144" s="78"/>
      <c r="G144" s="67"/>
      <c r="H144" s="35"/>
      <c r="I144" s="95"/>
    </row>
    <row r="145" spans="1:9" ht="18.75" x14ac:dyDescent="0.3">
      <c r="A145" s="58"/>
      <c r="B145" s="36" t="s">
        <v>149</v>
      </c>
      <c r="C145" s="66" t="s">
        <v>35</v>
      </c>
      <c r="D145" s="77">
        <f t="shared" si="8"/>
        <v>58.674900000000001</v>
      </c>
      <c r="E145" s="102">
        <v>30</v>
      </c>
      <c r="F145" s="78"/>
      <c r="G145" s="67"/>
      <c r="H145" s="35"/>
      <c r="I145" s="95"/>
    </row>
    <row r="146" spans="1:9" ht="18.75" x14ac:dyDescent="0.3">
      <c r="A146" s="58"/>
      <c r="B146" s="36" t="s">
        <v>150</v>
      </c>
      <c r="C146" s="66" t="s">
        <v>35</v>
      </c>
      <c r="D146" s="77">
        <f t="shared" si="8"/>
        <v>58.674900000000001</v>
      </c>
      <c r="E146" s="102">
        <v>30</v>
      </c>
      <c r="F146" s="78"/>
      <c r="G146" s="67"/>
      <c r="H146" s="35"/>
      <c r="I146" s="95"/>
    </row>
    <row r="147" spans="1:9" ht="18.75" x14ac:dyDescent="0.3">
      <c r="A147" s="58"/>
      <c r="B147" s="36" t="s">
        <v>151</v>
      </c>
      <c r="C147" s="66" t="s">
        <v>35</v>
      </c>
      <c r="D147" s="77">
        <f t="shared" si="8"/>
        <v>58.674900000000001</v>
      </c>
      <c r="E147" s="102">
        <v>30</v>
      </c>
      <c r="F147" s="78"/>
      <c r="G147" s="67"/>
      <c r="H147" s="35"/>
      <c r="I147" s="95"/>
    </row>
    <row r="148" spans="1:9" ht="18.75" x14ac:dyDescent="0.3">
      <c r="A148" s="58"/>
      <c r="B148" s="36" t="s">
        <v>152</v>
      </c>
      <c r="C148" s="66" t="s">
        <v>35</v>
      </c>
      <c r="D148" s="77">
        <f t="shared" si="8"/>
        <v>19.558299999999999</v>
      </c>
      <c r="E148" s="102">
        <v>10</v>
      </c>
      <c r="F148" s="78"/>
      <c r="G148" s="67"/>
      <c r="H148" s="35"/>
      <c r="I148" s="95"/>
    </row>
    <row r="149" spans="1:9" ht="15" customHeight="1" x14ac:dyDescent="0.25">
      <c r="A149" s="148"/>
      <c r="B149" s="146" t="s">
        <v>205</v>
      </c>
      <c r="C149" s="150" t="s">
        <v>35</v>
      </c>
      <c r="D149" s="77">
        <f t="shared" si="8"/>
        <v>58.674900000000001</v>
      </c>
      <c r="E149" s="152">
        <v>30</v>
      </c>
      <c r="F149" s="154"/>
      <c r="G149" s="133"/>
      <c r="H149" s="135"/>
      <c r="I149" s="137"/>
    </row>
    <row r="150" spans="1:9" ht="15" customHeight="1" x14ac:dyDescent="0.25">
      <c r="A150" s="149"/>
      <c r="B150" s="147"/>
      <c r="C150" s="151"/>
      <c r="D150" s="77"/>
      <c r="E150" s="153"/>
      <c r="F150" s="155"/>
      <c r="G150" s="134"/>
      <c r="H150" s="136"/>
      <c r="I150" s="138"/>
    </row>
    <row r="151" spans="1:9" ht="18.75" x14ac:dyDescent="0.3">
      <c r="A151" s="58"/>
      <c r="B151" s="36" t="s">
        <v>153</v>
      </c>
      <c r="C151" s="66" t="s">
        <v>35</v>
      </c>
      <c r="D151" s="77">
        <f t="shared" si="8"/>
        <v>15.64664</v>
      </c>
      <c r="E151" s="102">
        <v>8</v>
      </c>
      <c r="F151" s="78"/>
      <c r="G151" s="67"/>
      <c r="H151" s="35"/>
      <c r="I151" s="95"/>
    </row>
    <row r="152" spans="1:9" ht="18.75" x14ac:dyDescent="0.3">
      <c r="A152" s="58"/>
      <c r="B152" s="36" t="s">
        <v>154</v>
      </c>
      <c r="C152" s="66" t="s">
        <v>35</v>
      </c>
      <c r="D152" s="77">
        <f t="shared" si="8"/>
        <v>19.558299999999999</v>
      </c>
      <c r="E152" s="102">
        <v>10</v>
      </c>
      <c r="F152" s="78"/>
      <c r="G152" s="67"/>
      <c r="H152" s="35"/>
      <c r="I152" s="95"/>
    </row>
    <row r="153" spans="1:9" ht="31.5" x14ac:dyDescent="0.25">
      <c r="A153" s="58"/>
      <c r="B153" s="47" t="s">
        <v>155</v>
      </c>
      <c r="C153" s="86"/>
      <c r="D153" s="76" t="s">
        <v>189</v>
      </c>
      <c r="E153" s="75" t="s">
        <v>203</v>
      </c>
      <c r="F153" s="76" t="s">
        <v>200</v>
      </c>
      <c r="G153" s="76" t="s">
        <v>201</v>
      </c>
      <c r="H153" s="48" t="s">
        <v>202</v>
      </c>
      <c r="I153" s="53" t="s">
        <v>204</v>
      </c>
    </row>
    <row r="154" spans="1:9" ht="18.75" x14ac:dyDescent="0.3">
      <c r="A154" s="58"/>
      <c r="B154" s="36" t="s">
        <v>156</v>
      </c>
      <c r="C154" s="79" t="s">
        <v>33</v>
      </c>
      <c r="D154" s="77">
        <f>E154*1.95583</f>
        <v>68.454049999999995</v>
      </c>
      <c r="E154" s="102">
        <v>35</v>
      </c>
      <c r="F154" s="78"/>
      <c r="G154" s="67"/>
      <c r="H154" s="35"/>
      <c r="I154" s="95"/>
    </row>
    <row r="155" spans="1:9" ht="18.75" x14ac:dyDescent="0.3">
      <c r="A155" s="58"/>
      <c r="B155" s="36" t="s">
        <v>157</v>
      </c>
      <c r="C155" s="79" t="s">
        <v>33</v>
      </c>
      <c r="D155" s="77">
        <f t="shared" ref="D155:D158" si="9">E155*1.95583</f>
        <v>68.454049999999995</v>
      </c>
      <c r="E155" s="102">
        <v>35</v>
      </c>
      <c r="F155" s="78"/>
      <c r="G155" s="67"/>
      <c r="H155" s="35"/>
      <c r="I155" s="95"/>
    </row>
    <row r="156" spans="1:9" ht="18.75" x14ac:dyDescent="0.3">
      <c r="A156" s="58"/>
      <c r="B156" s="36" t="s">
        <v>158</v>
      </c>
      <c r="C156" s="79" t="s">
        <v>33</v>
      </c>
      <c r="D156" s="77">
        <f t="shared" si="9"/>
        <v>68.454049999999995</v>
      </c>
      <c r="E156" s="102">
        <v>35</v>
      </c>
      <c r="F156" s="78"/>
      <c r="G156" s="67"/>
      <c r="H156" s="35"/>
      <c r="I156" s="95"/>
    </row>
    <row r="157" spans="1:9" ht="18.75" x14ac:dyDescent="0.3">
      <c r="A157" s="58"/>
      <c r="B157" s="36" t="s">
        <v>159</v>
      </c>
      <c r="C157" s="79" t="s">
        <v>33</v>
      </c>
      <c r="D157" s="77">
        <f t="shared" si="9"/>
        <v>68.454049999999995</v>
      </c>
      <c r="E157" s="102">
        <v>35</v>
      </c>
      <c r="F157" s="78"/>
      <c r="G157" s="67"/>
      <c r="H157" s="35"/>
      <c r="I157" s="95"/>
    </row>
    <row r="158" spans="1:9" ht="18.75" x14ac:dyDescent="0.3">
      <c r="A158" s="58"/>
      <c r="B158" s="36" t="s">
        <v>160</v>
      </c>
      <c r="C158" s="79" t="s">
        <v>33</v>
      </c>
      <c r="D158" s="77">
        <f t="shared" si="9"/>
        <v>68.454049999999995</v>
      </c>
      <c r="E158" s="102">
        <v>35</v>
      </c>
      <c r="F158" s="78"/>
      <c r="G158" s="67"/>
      <c r="H158" s="35"/>
      <c r="I158" s="95"/>
    </row>
    <row r="159" spans="1:9" ht="53.25" customHeight="1" x14ac:dyDescent="0.3">
      <c r="A159" s="58"/>
      <c r="B159" s="36" t="s">
        <v>161</v>
      </c>
      <c r="C159" s="86"/>
      <c r="D159" s="88"/>
      <c r="E159" s="88"/>
      <c r="F159" s="86"/>
      <c r="G159" s="67"/>
      <c r="H159" s="35"/>
      <c r="I159" s="95"/>
    </row>
    <row r="160" spans="1:9" ht="69" customHeight="1" x14ac:dyDescent="0.3">
      <c r="A160" s="141"/>
      <c r="B160" s="37" t="s">
        <v>162</v>
      </c>
      <c r="C160" s="86"/>
      <c r="D160" s="88"/>
      <c r="E160" s="88"/>
      <c r="F160" s="89"/>
      <c r="G160" s="90"/>
      <c r="H160" s="35"/>
      <c r="I160" s="95"/>
    </row>
    <row r="161" spans="1:9" ht="32.25" x14ac:dyDescent="0.3">
      <c r="A161" s="141"/>
      <c r="B161" s="38" t="s">
        <v>186</v>
      </c>
      <c r="C161" s="91" t="s">
        <v>163</v>
      </c>
      <c r="D161" s="82">
        <f>E161*1.95583</f>
        <v>19.558299999999999</v>
      </c>
      <c r="E161" s="104">
        <v>10</v>
      </c>
      <c r="F161" s="78"/>
      <c r="G161" s="90"/>
      <c r="H161" s="35"/>
      <c r="I161" s="95"/>
    </row>
    <row r="162" spans="1:9" ht="32.25" x14ac:dyDescent="0.3">
      <c r="A162" s="141"/>
      <c r="B162" s="38" t="s">
        <v>187</v>
      </c>
      <c r="C162" s="79"/>
      <c r="D162" s="91"/>
      <c r="E162" s="104"/>
      <c r="F162" s="89"/>
      <c r="G162" s="90"/>
      <c r="H162" s="35"/>
      <c r="I162" s="95"/>
    </row>
    <row r="163" spans="1:9" ht="48" x14ac:dyDescent="0.3">
      <c r="A163" s="58"/>
      <c r="B163" s="105" t="s">
        <v>164</v>
      </c>
      <c r="C163" s="92" t="s">
        <v>165</v>
      </c>
      <c r="D163" s="82">
        <f>E163*1.95583</f>
        <v>3.9116599999999999</v>
      </c>
      <c r="E163" s="104">
        <v>2</v>
      </c>
      <c r="F163" s="93"/>
      <c r="G163" s="67"/>
      <c r="H163" s="35"/>
      <c r="I163" s="95"/>
    </row>
    <row r="164" spans="1:9" ht="48" x14ac:dyDescent="0.3">
      <c r="A164" s="58"/>
      <c r="B164" s="105" t="s">
        <v>166</v>
      </c>
      <c r="C164" s="92" t="s">
        <v>165</v>
      </c>
      <c r="D164" s="82">
        <f>E164*1.95583</f>
        <v>2.933745</v>
      </c>
      <c r="E164" s="104">
        <v>1.5</v>
      </c>
      <c r="F164" s="93"/>
      <c r="G164" s="67"/>
      <c r="H164" s="35"/>
      <c r="I164" s="95"/>
    </row>
    <row r="165" spans="1:9" ht="63" x14ac:dyDescent="0.3">
      <c r="A165" s="58"/>
      <c r="B165" s="55" t="s">
        <v>167</v>
      </c>
      <c r="C165" s="31"/>
      <c r="D165" s="59"/>
      <c r="E165" s="59"/>
      <c r="F165" s="32"/>
      <c r="G165" s="33"/>
      <c r="H165" s="35"/>
      <c r="I165" s="35"/>
    </row>
    <row r="167" spans="1:9" ht="18.75" x14ac:dyDescent="0.3">
      <c r="B167" s="24" t="s">
        <v>168</v>
      </c>
    </row>
    <row r="168" spans="1:9" ht="18.75" x14ac:dyDescent="0.3">
      <c r="A168" s="103"/>
      <c r="B168" s="24" t="s">
        <v>208</v>
      </c>
    </row>
    <row r="169" spans="1:9" ht="18.75" x14ac:dyDescent="0.3">
      <c r="B169" s="24"/>
    </row>
    <row r="174" spans="1:9" ht="18.75" hidden="1" x14ac:dyDescent="0.3">
      <c r="A174" s="27"/>
      <c r="B174" s="28" t="s">
        <v>183</v>
      </c>
      <c r="C174" s="42"/>
      <c r="D174" s="42"/>
      <c r="E174" s="42"/>
      <c r="F174" s="42"/>
      <c r="G174" s="30"/>
      <c r="H174" s="30"/>
    </row>
    <row r="175" spans="1:9" ht="20.25" hidden="1" x14ac:dyDescent="0.3">
      <c r="A175" s="39"/>
      <c r="B175" s="28" t="s">
        <v>184</v>
      </c>
      <c r="C175" s="30"/>
      <c r="D175" s="30"/>
      <c r="E175" s="30"/>
      <c r="F175" s="30"/>
      <c r="G175" s="30"/>
      <c r="H175" s="30"/>
    </row>
    <row r="176" spans="1:9" ht="20.25" hidden="1" x14ac:dyDescent="0.3">
      <c r="A176" s="39"/>
      <c r="B176" s="98" t="s">
        <v>192</v>
      </c>
      <c r="C176" s="30"/>
      <c r="D176" s="30"/>
      <c r="E176" s="30"/>
      <c r="F176" s="30"/>
      <c r="G176" s="30"/>
      <c r="H176" s="30"/>
    </row>
    <row r="177" spans="1:8" ht="20.25" hidden="1" x14ac:dyDescent="0.3">
      <c r="A177" s="39"/>
      <c r="B177" s="28" t="s">
        <v>193</v>
      </c>
      <c r="C177" s="30"/>
      <c r="D177" s="30"/>
      <c r="E177" s="30"/>
      <c r="F177" s="30"/>
      <c r="G177" s="30"/>
      <c r="H177" s="30"/>
    </row>
    <row r="178" spans="1:8" ht="20.25" hidden="1" x14ac:dyDescent="0.3">
      <c r="A178" s="39"/>
      <c r="B178" s="40"/>
      <c r="C178" s="30"/>
      <c r="D178" s="30"/>
      <c r="E178" s="30"/>
      <c r="F178" s="30"/>
      <c r="G178" s="30"/>
      <c r="H178" s="30"/>
    </row>
    <row r="179" spans="1:8" ht="20.25" hidden="1" x14ac:dyDescent="0.3">
      <c r="A179" s="39"/>
      <c r="B179" s="26"/>
      <c r="C179" s="30"/>
      <c r="D179" s="30"/>
      <c r="E179" s="30"/>
      <c r="F179" s="30"/>
      <c r="G179" s="30"/>
      <c r="H179" s="30"/>
    </row>
    <row r="180" spans="1:8" ht="63.75" hidden="1" x14ac:dyDescent="0.3">
      <c r="A180" s="39"/>
      <c r="B180" s="63" t="s">
        <v>196</v>
      </c>
      <c r="C180" s="30"/>
      <c r="D180" s="30"/>
      <c r="E180" s="30"/>
      <c r="F180" s="30"/>
      <c r="G180" s="30"/>
      <c r="H180" s="30"/>
    </row>
    <row r="181" spans="1:8" ht="20.25" hidden="1" x14ac:dyDescent="0.3">
      <c r="A181" s="39"/>
      <c r="B181" s="26"/>
      <c r="C181" s="30"/>
      <c r="D181" s="30"/>
      <c r="E181" s="30"/>
      <c r="F181" s="30"/>
      <c r="G181" s="30"/>
      <c r="H181" s="30"/>
    </row>
    <row r="182" spans="1:8" ht="20.25" hidden="1" x14ac:dyDescent="0.3">
      <c r="A182" s="39"/>
      <c r="B182" s="26"/>
      <c r="C182" s="30"/>
      <c r="D182" s="30"/>
      <c r="E182" s="30"/>
      <c r="F182" s="30"/>
      <c r="G182" s="30"/>
      <c r="H182" s="30"/>
    </row>
    <row r="183" spans="1:8" ht="20.25" hidden="1" x14ac:dyDescent="0.3">
      <c r="A183" s="39"/>
      <c r="B183" s="64" t="s">
        <v>194</v>
      </c>
      <c r="C183" s="30"/>
      <c r="D183" s="30"/>
      <c r="E183" s="30"/>
      <c r="F183" s="30"/>
      <c r="G183" s="30"/>
      <c r="H183" s="30"/>
    </row>
    <row r="184" spans="1:8" ht="20.25" hidden="1" x14ac:dyDescent="0.3">
      <c r="A184" s="39"/>
      <c r="B184" s="64" t="s">
        <v>195</v>
      </c>
      <c r="C184" s="30"/>
      <c r="D184" s="30"/>
      <c r="E184" s="30"/>
      <c r="F184" s="30"/>
      <c r="G184" s="30"/>
      <c r="H184" s="30"/>
    </row>
    <row r="185" spans="1:8" ht="20.25" x14ac:dyDescent="0.3">
      <c r="A185" s="39"/>
      <c r="C185" s="30"/>
      <c r="D185" s="30"/>
      <c r="E185" s="30"/>
      <c r="F185" s="30"/>
      <c r="G185" s="30"/>
      <c r="H185" s="25"/>
    </row>
    <row r="186" spans="1:8" ht="21" x14ac:dyDescent="0.35">
      <c r="A186" s="39"/>
      <c r="B186" s="41"/>
      <c r="C186" s="30"/>
      <c r="D186" s="30"/>
      <c r="E186" s="30"/>
      <c r="F186" s="30"/>
      <c r="G186" s="30"/>
      <c r="H186" s="25"/>
    </row>
    <row r="187" spans="1:8" ht="18.75" x14ac:dyDescent="0.3">
      <c r="A187" s="29"/>
      <c r="B187" s="25"/>
      <c r="C187" s="30"/>
      <c r="D187" s="30"/>
      <c r="E187" s="30"/>
      <c r="F187" s="30"/>
      <c r="G187" s="30"/>
      <c r="H187" s="30"/>
    </row>
    <row r="188" spans="1:8" ht="18.75" x14ac:dyDescent="0.3">
      <c r="B188" s="25"/>
      <c r="C188"/>
      <c r="D188"/>
      <c r="E188"/>
      <c r="F188"/>
      <c r="G188"/>
      <c r="H188"/>
    </row>
    <row r="189" spans="1:8" ht="20.25" x14ac:dyDescent="0.3">
      <c r="B189" s="26"/>
      <c r="C189"/>
      <c r="D189"/>
      <c r="E189"/>
      <c r="F189"/>
      <c r="G189"/>
      <c r="H189"/>
    </row>
    <row r="190" spans="1:8" ht="20.25" x14ac:dyDescent="0.3">
      <c r="B190" s="26"/>
      <c r="C190"/>
      <c r="D190"/>
      <c r="E190"/>
      <c r="F190"/>
      <c r="G190"/>
      <c r="H190"/>
    </row>
    <row r="191" spans="1:8" ht="20.25" x14ac:dyDescent="0.3">
      <c r="B191" s="26"/>
      <c r="C191"/>
      <c r="D191"/>
      <c r="E191"/>
      <c r="F191"/>
      <c r="G191"/>
      <c r="H191"/>
    </row>
    <row r="192" spans="1:8" ht="20.25" x14ac:dyDescent="0.3">
      <c r="B192" s="26"/>
      <c r="C192"/>
      <c r="D192"/>
      <c r="E192"/>
      <c r="F192"/>
      <c r="G192"/>
      <c r="H192"/>
    </row>
    <row r="193" spans="2:8" ht="20.25" x14ac:dyDescent="0.3">
      <c r="B193" s="26"/>
      <c r="C193"/>
      <c r="D193"/>
      <c r="E193"/>
      <c r="F193"/>
      <c r="G193"/>
      <c r="H193"/>
    </row>
  </sheetData>
  <mergeCells count="31">
    <mergeCell ref="B54:B55"/>
    <mergeCell ref="C54:C55"/>
    <mergeCell ref="D54:D55"/>
    <mergeCell ref="F54:F55"/>
    <mergeCell ref="A6:H6"/>
    <mergeCell ref="A7:H7"/>
    <mergeCell ref="A11:A12"/>
    <mergeCell ref="B11:B12"/>
    <mergeCell ref="C11:C12"/>
    <mergeCell ref="A8:H8"/>
    <mergeCell ref="B52:B53"/>
    <mergeCell ref="C52:C53"/>
    <mergeCell ref="D52:D53"/>
    <mergeCell ref="F52:F53"/>
    <mergeCell ref="D11:I11"/>
    <mergeCell ref="A160:A162"/>
    <mergeCell ref="B56:B57"/>
    <mergeCell ref="C56:C57"/>
    <mergeCell ref="D56:D57"/>
    <mergeCell ref="F56:F57"/>
    <mergeCell ref="B149:B150"/>
    <mergeCell ref="A149:A150"/>
    <mergeCell ref="C149:C150"/>
    <mergeCell ref="E149:E150"/>
    <mergeCell ref="F149:F150"/>
    <mergeCell ref="G149:G150"/>
    <mergeCell ref="H149:H150"/>
    <mergeCell ref="I149:I150"/>
    <mergeCell ref="G52:G53"/>
    <mergeCell ref="G54:G55"/>
    <mergeCell ref="G56:G57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user11048</cp:lastModifiedBy>
  <cp:lastPrinted>2026-01-06T09:21:58Z</cp:lastPrinted>
  <dcterms:created xsi:type="dcterms:W3CDTF">2019-05-29T08:54:45Z</dcterms:created>
  <dcterms:modified xsi:type="dcterms:W3CDTF">2026-01-14T06:24:24Z</dcterms:modified>
</cp:coreProperties>
</file>