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0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<sst xmlns="http://schemas.openxmlformats.org/spreadsheetml/2006/main" count="179" uniqueCount="77">
  <si>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</si>
  <si>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</si>
  <si>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</si>
  <si>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</si>
  <si>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</si>
  <si>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</si>
  <si>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</si>
  <si>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</si>
  <si>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</si>
  <si>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</si>
  <si>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</si>
  <si>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</si>
  <si>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</si>
  <si>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</si>
  <si>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</si>
  <si>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</si>
  <si>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</si>
  <si>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</si>
  <si>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</si>
  <si>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</si>
  <si>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</si>
  <si>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</si>
  <si>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</si>
  <si>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</si>
  <si>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</si>
  <si>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</si>
  <si>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</si>
  <si>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</si>
  <si>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</si>
  <si>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</si>
  <si>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</si>
  <si>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</si>
  <si>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</si>
  <si>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</si>
  <si>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</si>
  <si>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</si>
  <si>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</si>
  <si>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</si>
  <si>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</si>
  <si>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</si>
  <si>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</si>
  <si>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</si>
  <si>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</si>
  <si>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</si>
  <si>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</si>
  <si>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</si>
  <si>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</si>
  <si>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</si>
  <si>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</si>
  <si>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</si>
  <si>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</si>
  <si>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</si>
  <si>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</si>
  <si>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</si>
  <si>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</si>
  <si>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</si>
  <si>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</si>
  <si>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</si>
  <si>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</si>
  <si>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</si>
  <si>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</si>
  <si>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</si>
  <si>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</si>
  <si>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</si>
  <si>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</si>
  <si>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</si>
  <si>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</si>
  <si>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</si>
  <si>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</si>
  <si>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ЗДРАВЕОПАЗВАНЕТО</t>
  </si>
  <si>
    <t xml:space="preserve"> чл. 1, ал. 5, т. 3, т. 3.1. на Закона за държавния бюджет на Република България за 2022 г. (обн. ДВ бр. 18 от 04.03.22 г.), по централния бюджет, за изпълнение на политики 
в област „Здравеопазване“</t>
  </si>
  <si>
    <t xml:space="preserve"> чл. 1, ал. 5, т. 3, т. 3.3.  и т. 3.4. на Закона за държавния бюджет на Република България за 2022 г. (обн. ДВ бр. 18 от 04.03.22 г.), по централния бюджет, за изпълнение на политики 
в област „Здравеопазване“</t>
  </si>
  <si>
    <t xml:space="preserve"> Проект BG05M9OP001-1.099-0001 „Подкрепа на работещи в системата на здравеопазването в условия на заплаха за общественото здраве от COVID-19” 
и  Проект BG16RFOP001-4.003-0001-С05 „Борба с COVID-19“, финансиран по Оперативна програма „Региони в растеж“ 2014 – 2020</t>
  </si>
  <si>
    <t>Разходи във връзка с изпълнение на Националния план за ваксиниране срещу COVID-19 в Република България“</t>
  </si>
  <si>
    <t>Разходи във вразка с осъществяването на дейностите по Граничен здравен контрол</t>
  </si>
  <si>
    <t>ПМС № 401 от 22 декември 2020 г.; ПМС № 409 от 30 декември 2020 г.; ПМС № 374 от 04 ноември 2021 г.; ПМС № 360 от 28 октомври 2021 г.</t>
  </si>
  <si>
    <t>ПМС 462 от 22 декември 2021 г.;
ПМС 461 от 22.12.2022 г.;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</si>
</sst>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3" fontId="58" fillId="3" borderId="17" xfId="0" applyNumberFormat="1" applyFont="1" applyFill="1" applyBorder="1" applyAlignment="1" applyProtection="1">
      <alignment/>
      <protection locked="0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69</v>
      </c>
      <c r="B4" s="85"/>
      <c r="C4" s="86"/>
      <c r="D4" s="17">
        <v>44562</v>
      </c>
      <c r="E4" s="17">
        <v>44742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52697747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44401425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1008929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7287393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219485239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324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-88274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68400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63449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272251386</v>
      </c>
      <c r="C24" s="46">
        <f t="shared" si="2"/>
        <v>0</v>
      </c>
      <c r="D24" s="46">
        <f t="shared" si="2"/>
        <v>-24501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9" sqref="B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52697747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44401425</v>
      </c>
      <c r="C9" s="47">
        <v>0</v>
      </c>
      <c r="D9" s="47">
        <v>0</v>
      </c>
      <c r="E9" s="47"/>
      <c r="F9" s="47"/>
      <c r="G9" s="47"/>
    </row>
    <row r="10" spans="1:7" ht="15.75">
      <c r="A10" s="32" t="s">
        <v>2</v>
      </c>
      <c r="B10" s="47">
        <v>1008929</v>
      </c>
      <c r="C10" s="47">
        <v>0</v>
      </c>
      <c r="D10" s="47">
        <v>0</v>
      </c>
      <c r="E10" s="47"/>
      <c r="F10" s="47"/>
      <c r="G10" s="47"/>
    </row>
    <row r="11" spans="1:7" ht="15.75">
      <c r="A11" s="32" t="s">
        <v>3</v>
      </c>
      <c r="B11" s="47">
        <v>7287393</v>
      </c>
      <c r="C11" s="47">
        <v>0</v>
      </c>
      <c r="D11" s="47">
        <v>0</v>
      </c>
      <c r="E11" s="47"/>
      <c r="F11" s="47"/>
      <c r="G11" s="47"/>
    </row>
    <row r="12" spans="1:7" ht="15.75">
      <c r="A12" s="31" t="s">
        <v>4</v>
      </c>
      <c r="B12" s="77">
        <v>1369686</v>
      </c>
      <c r="C12" s="48">
        <v>0</v>
      </c>
      <c r="D12" s="48">
        <v>324</v>
      </c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>
        <v>68400</v>
      </c>
      <c r="C18" s="48">
        <v>0</v>
      </c>
      <c r="D18" s="48">
        <v>63449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54135833</v>
      </c>
      <c r="C24" s="46">
        <f t="shared" si="2"/>
        <v>0</v>
      </c>
      <c r="D24" s="46">
        <f t="shared" si="2"/>
        <v>63773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7" sqref="D1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218115553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>
        <v>-88274</v>
      </c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218115553</v>
      </c>
      <c r="C24" s="46">
        <f t="shared" si="2"/>
        <v>0</v>
      </c>
      <c r="D24" s="46">
        <f t="shared" si="2"/>
        <v>-88274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4"/>
  <sheetViews>
    <sheetView zoomScale="60" zoomScaleNormal="6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39" sqref="F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67</v>
      </c>
      <c r="C2" s="79"/>
      <c r="D2" s="79"/>
      <c r="E2" s="79"/>
      <c r="F2" s="79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МИНИСТЕРСТВО НА ЗДРАВЕОПАЗВАНЕТО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>
        <f>IF(ISBLANK(ОБЩО!D4),"",ОБЩО!D4)</f>
        <v>44562</v>
      </c>
      <c r="F5" s="18">
        <f>IF(ISBLANK(ОБЩО!E4),"",ОБЩО!E4)</f>
        <v>44742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68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272251386</v>
      </c>
      <c r="E9" s="39">
        <f t="shared" si="0"/>
        <v>0</v>
      </c>
      <c r="F9" s="63">
        <f t="shared" si="0"/>
        <v>-24501</v>
      </c>
      <c r="G9" s="39">
        <f t="shared" si="0"/>
        <v>752197900</v>
      </c>
      <c r="H9" s="39">
        <f t="shared" si="0"/>
        <v>0</v>
      </c>
      <c r="I9" s="63">
        <f t="shared" si="0"/>
        <v>1073300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217967113</v>
      </c>
      <c r="E11" s="39">
        <f t="shared" si="2"/>
        <v>0</v>
      </c>
      <c r="F11" s="39">
        <f t="shared" si="2"/>
        <v>0</v>
      </c>
      <c r="G11" s="39">
        <f t="shared" si="2"/>
        <v>399637100</v>
      </c>
      <c r="H11" s="39">
        <f t="shared" si="2"/>
        <v>0</v>
      </c>
      <c r="I11" s="39">
        <f t="shared" si="2"/>
        <v>0</v>
      </c>
    </row>
    <row r="12" spans="1:9" ht="110.25">
      <c r="A12" s="54">
        <f t="shared" si="1"/>
        <v>1</v>
      </c>
      <c r="B12" s="57" t="s">
        <v>41</v>
      </c>
      <c r="C12" s="38" t="s">
        <v>71</v>
      </c>
      <c r="D12" s="51">
        <v>217967113</v>
      </c>
      <c r="E12" s="51"/>
      <c r="F12" s="51"/>
      <c r="G12" s="51">
        <f>267219100+131818000+500000+100000</f>
        <v>399637100</v>
      </c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54284273</v>
      </c>
      <c r="E32" s="39">
        <f t="shared" si="4"/>
        <v>0</v>
      </c>
      <c r="F32" s="39">
        <f t="shared" si="4"/>
        <v>-24501</v>
      </c>
      <c r="G32" s="39">
        <f t="shared" si="4"/>
        <v>352560800</v>
      </c>
      <c r="H32" s="39">
        <f t="shared" si="4"/>
        <v>0</v>
      </c>
      <c r="I32" s="39">
        <f t="shared" si="4"/>
        <v>1073300</v>
      </c>
    </row>
    <row r="33" spans="1:9" s="2" customFormat="1" ht="110.25">
      <c r="A33" s="54">
        <f t="shared" si="1"/>
        <v>1</v>
      </c>
      <c r="B33" s="21" t="s">
        <v>47</v>
      </c>
      <c r="C33" s="38" t="s">
        <v>70</v>
      </c>
      <c r="D33" s="51">
        <v>51402813</v>
      </c>
      <c r="E33" s="51">
        <v>0</v>
      </c>
      <c r="F33" s="51">
        <v>-88274</v>
      </c>
      <c r="G33" s="51">
        <v>352000000</v>
      </c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157.5">
      <c r="A37" s="54">
        <f t="shared" si="1"/>
        <v>1</v>
      </c>
      <c r="B37" s="21" t="s">
        <v>40</v>
      </c>
      <c r="C37" s="38" t="s">
        <v>72</v>
      </c>
      <c r="D37" s="51">
        <v>498843</v>
      </c>
      <c r="E37" s="51">
        <v>0</v>
      </c>
      <c r="F37" s="51">
        <v>63449</v>
      </c>
      <c r="G37" s="51">
        <v>560800</v>
      </c>
      <c r="H37" s="51"/>
      <c r="I37" s="51">
        <f>777300+96000+200000</f>
        <v>1073300</v>
      </c>
    </row>
    <row r="38" spans="1:9" s="2" customFormat="1" ht="31.5">
      <c r="A38" s="54">
        <f t="shared" si="1"/>
        <v>1</v>
      </c>
      <c r="B38" s="71" t="s">
        <v>73</v>
      </c>
      <c r="C38" s="38"/>
      <c r="D38" s="51">
        <v>1117898</v>
      </c>
      <c r="E38" s="51"/>
      <c r="F38" s="51">
        <v>324</v>
      </c>
      <c r="G38" s="51"/>
      <c r="H38" s="51"/>
      <c r="I38" s="51"/>
    </row>
    <row r="39" spans="1:10" ht="31.5">
      <c r="A39" s="54">
        <f>IF(ABS(MAX(D39:F39))+ABS(MIN(D39:F39))=0,0,1)</f>
        <v>1</v>
      </c>
      <c r="B39" s="22" t="s">
        <v>74</v>
      </c>
      <c r="C39" s="38"/>
      <c r="D39" s="52">
        <v>1264719</v>
      </c>
      <c r="E39" s="52"/>
      <c r="F39" s="52"/>
      <c r="G39" s="52"/>
      <c r="H39" s="52"/>
      <c r="I39" s="52"/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66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fitToHeight="0" fitToWidth="1" horizontalDpi="600" verticalDpi="600" orientation="portrait" paperSize="9" scale="46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zoomScale="80" zoomScaleNormal="80"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26" sqref="D26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ЗДРАВЕОПАЗВАНЕТО</v>
      </c>
      <c r="C4" s="18">
        <f>IF(ISBLANK(ОБЩО!D4),"",ОБЩО!D4)</f>
        <v>44562</v>
      </c>
      <c r="D4" s="18">
        <f>IF(ISBLANK(ОБЩО!E4),"",ОБЩО!E4)</f>
        <v>44742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50008983.98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27726333.979999997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63">
      <c r="A14" s="54">
        <f t="shared" si="0"/>
        <v>1</v>
      </c>
      <c r="B14" s="25" t="s">
        <v>41</v>
      </c>
      <c r="C14" s="38" t="s">
        <v>75</v>
      </c>
      <c r="D14" s="51">
        <v>27726333.979999997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1</v>
      </c>
      <c r="B24" s="30" t="s">
        <v>39</v>
      </c>
      <c r="C24" s="39"/>
      <c r="D24" s="39">
        <f>SUM(D25:D27)</f>
        <v>22282650</v>
      </c>
    </row>
    <row r="25" spans="1:4" s="2" customFormat="1" ht="63">
      <c r="A25" s="54">
        <f t="shared" si="0"/>
        <v>1</v>
      </c>
      <c r="B25" s="21" t="s">
        <v>49</v>
      </c>
      <c r="C25" s="38" t="s">
        <v>76</v>
      </c>
      <c r="D25" s="51">
        <f>15151140+7131510</f>
        <v>22282650</v>
      </c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fitToHeight="0" fitToWidth="1" horizontalDpi="600" verticalDpi="600" orientation="portrait" paperSize="9" scale="7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Iasen Stefanov</cp:lastModifiedBy>
  <cp:lastPrinted>2022-06-15T07:16:27Z</cp:lastPrinted>
  <dcterms:created xsi:type="dcterms:W3CDTF">2020-04-28T14:17:25Z</dcterms:created>
  <dcterms:modified xsi:type="dcterms:W3CDTF">2022-07-27T10:47:30Z</dcterms:modified>
  <cp:category/>
  <cp:version/>
  <cp:contentType/>
  <cp:contentStatus/>
</cp:coreProperties>
</file>