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firstSheet="2" activeTab="5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<sst xmlns="http://schemas.openxmlformats.org/spreadsheetml/2006/main" count="178" uniqueCount="76">
  <si>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</si>
  <si>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</si>
  <si>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</si>
  <si>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</si>
  <si>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</si>
  <si>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</si>
  <si>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</si>
  <si>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</si>
  <si>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</si>
  <si>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</si>
  <si>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</si>
  <si>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</si>
  <si>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</si>
  <si>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</si>
  <si>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</si>
  <si>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</si>
  <si>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</si>
  <si>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</si>
  <si>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</si>
  <si>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</si>
  <si>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</si>
  <si>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</si>
  <si>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</si>
  <si>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</si>
  <si>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</si>
  <si>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</si>
  <si>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</si>
  <si>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</si>
  <si>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</si>
  <si>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</si>
  <si>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</si>
  <si>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</si>
  <si>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</si>
  <si>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</si>
  <si>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</si>
  <si>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</si>
  <si>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</si>
  <si>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</si>
  <si>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</si>
  <si>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</si>
  <si>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</si>
  <si>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</si>
  <si>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</si>
  <si>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</si>
  <si>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</si>
  <si>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</si>
  <si>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</si>
  <si>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</si>
  <si>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</si>
  <si>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</si>
  <si>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</si>
  <si>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</si>
  <si>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</si>
  <si>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</si>
  <si>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</si>
  <si>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</si>
  <si>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</si>
  <si>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</si>
  <si>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</si>
  <si>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</si>
  <si>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</si>
  <si>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</si>
  <si>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</si>
  <si>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</si>
  <si>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</si>
  <si>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</si>
  <si>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</si>
  <si>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</si>
  <si>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</si>
  <si>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</si>
  <si>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МИНИСТЕРСТВО НА ЗДРАВЕОПАЗВАНЕТО</t>
  </si>
  <si>
    <t xml:space="preserve"> чл. 1, ал. 5, т. 3, т. 3.1. на Закона за държавния бюджет на Република България за 2022 г. (обн. ДВ бр. 18 от 04.03.22 г.), по централния бюджет, за изпълнение на политики 
в област „Здравеопазване“</t>
  </si>
  <si>
    <t xml:space="preserve"> чл. 1, ал. 5, т. 3, т. 3.3.  и т. 3.4. на Закона за държавния бюджет на Република България за 2022 г. (обн. ДВ бр. 18 от 04.03.22 г.), по централния бюджет, за изпълнение на политики 
в област „Здравеопазване“</t>
  </si>
  <si>
    <t xml:space="preserve"> Проект BG05M9OP001-1.099-0001 „Подкрепа на работещи в системата на здравеопазването в условия на заплаха за общественото здраве от COVID-19” 
и  Проект BG16RFOP001-4.003-0001-С05 „Борба с COVID-19“, финансиран по Оперативна програма „Региони в растеж“ 2014 – 2020</t>
  </si>
  <si>
    <t>ПМС 462 от 22 декември 2021 г.;</t>
  </si>
  <si>
    <t>ПМС № 401 от 22 декември 2020 г.; ПМС № 409 от 30 декември 2020 г.; ПМС № 374 от 04 ноември 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</si>
</sst>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A5" sqref="A5:C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>
        <v>44562</v>
      </c>
      <c r="E4" s="17">
        <v>44651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28292006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23821753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759787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3710466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29047618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-88274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63449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57339624</v>
      </c>
      <c r="C24" s="46">
        <f t="shared" si="2"/>
        <v>0</v>
      </c>
      <c r="D24" s="46">
        <f t="shared" si="2"/>
        <v>-24825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8" sqref="D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44651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28292006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23821753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759787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3710466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1902412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>
        <v>63449</v>
      </c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30194418</v>
      </c>
      <c r="C24" s="46">
        <f t="shared" si="2"/>
        <v>0</v>
      </c>
      <c r="D24" s="46">
        <f t="shared" si="2"/>
        <v>63449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18" sqref="D1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44651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27145206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>
        <v>-88274</v>
      </c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27145206</v>
      </c>
      <c r="C24" s="46">
        <f t="shared" si="2"/>
        <v>0</v>
      </c>
      <c r="D24" s="46">
        <f t="shared" si="2"/>
        <v>-88274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ЗДРАВЕОПАЗВАНЕТО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44562</v>
      </c>
      <c r="E4" s="18">
        <f>IF(ISBLANK(ОБЩО!E4),"",ОБЩО!E4)</f>
        <v>44651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="80" zoomScaleNormal="80" zoomScalePageLayoutView="0" workbookViewId="0" topLeftCell="A1">
      <pane xSplit="2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13" sqref="C1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ЗДРАВЕОПАЗВАНЕТО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>
        <f>IF(ISBLANK(ОБЩО!D4),"",ОБЩО!D4)</f>
        <v>44562</v>
      </c>
      <c r="F5" s="18">
        <f>IF(ISBLANK(ОБЩО!E4),"",ОБЩО!E4)</f>
        <v>44651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57339623.980000004</v>
      </c>
      <c r="E9" s="39">
        <f t="shared" si="0"/>
        <v>0</v>
      </c>
      <c r="F9" s="63">
        <f t="shared" si="0"/>
        <v>-24825</v>
      </c>
      <c r="G9" s="39">
        <f t="shared" si="0"/>
        <v>752197900</v>
      </c>
      <c r="H9" s="39">
        <f t="shared" si="0"/>
        <v>0</v>
      </c>
      <c r="I9" s="63">
        <f t="shared" si="0"/>
        <v>1073300</v>
      </c>
    </row>
    <row r="10" spans="1:9" ht="15.75">
      <c r="A10" s="54">
        <v>1</v>
      </c>
      <c r="B10" s="27"/>
      <c r="C10" s="39"/>
      <c r="D10" s="50">
        <f>ОБЩО!B24-Мерки!D9</f>
        <v>0.019999995827674866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1</v>
      </c>
      <c r="B11" s="29" t="s">
        <v>37</v>
      </c>
      <c r="C11" s="39"/>
      <c r="D11" s="39">
        <f aca="true" t="shared" si="2" ref="D11:I11">SUM(D12:D21)</f>
        <v>27223399</v>
      </c>
      <c r="E11" s="39">
        <f t="shared" si="2"/>
        <v>0</v>
      </c>
      <c r="F11" s="39">
        <f t="shared" si="2"/>
        <v>0</v>
      </c>
      <c r="G11" s="39">
        <f t="shared" si="2"/>
        <v>399637100</v>
      </c>
      <c r="H11" s="39">
        <f t="shared" si="2"/>
        <v>0</v>
      </c>
      <c r="I11" s="39">
        <f t="shared" si="2"/>
        <v>0</v>
      </c>
    </row>
    <row r="12" spans="1:9" ht="110.25">
      <c r="A12" s="54">
        <f t="shared" si="1"/>
        <v>1</v>
      </c>
      <c r="B12" s="57" t="s">
        <v>41</v>
      </c>
      <c r="C12" s="38" t="s">
        <v>72</v>
      </c>
      <c r="D12" s="51">
        <v>27223399</v>
      </c>
      <c r="E12" s="51"/>
      <c r="F12" s="51"/>
      <c r="G12" s="51">
        <f>267219100+131818000+500000+100000</f>
        <v>399637100</v>
      </c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30116224.98</v>
      </c>
      <c r="E32" s="39">
        <f t="shared" si="4"/>
        <v>0</v>
      </c>
      <c r="F32" s="39">
        <f t="shared" si="4"/>
        <v>-24825</v>
      </c>
      <c r="G32" s="39">
        <f t="shared" si="4"/>
        <v>352560800</v>
      </c>
      <c r="H32" s="39">
        <f t="shared" si="4"/>
        <v>0</v>
      </c>
      <c r="I32" s="39">
        <f t="shared" si="4"/>
        <v>1073300</v>
      </c>
    </row>
    <row r="33" spans="1:9" s="2" customFormat="1" ht="110.25">
      <c r="A33" s="54">
        <f t="shared" si="1"/>
        <v>1</v>
      </c>
      <c r="B33" s="21" t="s">
        <v>47</v>
      </c>
      <c r="C33" s="38" t="s">
        <v>71</v>
      </c>
      <c r="D33" s="51">
        <v>28273679.98</v>
      </c>
      <c r="E33" s="51">
        <v>0</v>
      </c>
      <c r="F33" s="51">
        <v>-88274</v>
      </c>
      <c r="G33" s="51">
        <v>352000000</v>
      </c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157.5">
      <c r="A37" s="54">
        <f t="shared" si="1"/>
        <v>1</v>
      </c>
      <c r="B37" s="21" t="s">
        <v>40</v>
      </c>
      <c r="C37" s="38" t="s">
        <v>73</v>
      </c>
      <c r="D37" s="51">
        <v>1842545</v>
      </c>
      <c r="E37" s="51"/>
      <c r="F37" s="51">
        <v>63449</v>
      </c>
      <c r="G37" s="51">
        <v>560800</v>
      </c>
      <c r="H37" s="51"/>
      <c r="I37" s="51">
        <f>777300+96000+200000</f>
        <v>1073300</v>
      </c>
    </row>
    <row r="38" spans="1:9" s="2" customFormat="1" ht="63">
      <c r="A38" s="54">
        <f t="shared" si="1"/>
        <v>0</v>
      </c>
      <c r="B38" s="71" t="s">
        <v>66</v>
      </c>
      <c r="C38" s="38"/>
      <c r="D38" s="51"/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tabSelected="1" zoomScalePageLayoutView="0" workbookViewId="0" topLeftCell="B1">
      <pane xSplit="1" ySplit="8" topLeftCell="C9" activePane="bottomRight" state="frozen"/>
      <selection pane="topLeft" activeCell="B1" sqref="B1"/>
      <selection pane="topRight" activeCell="C1" sqref="C1"/>
      <selection pane="bottomLeft" activeCell="B9" sqref="B9"/>
      <selection pane="bottomRight" activeCell="B2" sqref="B2:D2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ЗДРАВЕОПАЗВАНЕТО</v>
      </c>
      <c r="C4" s="18">
        <f>IF(ISBLANK(ОБЩО!D4),"",ОБЩО!D4)</f>
        <v>44562</v>
      </c>
      <c r="D4" s="18">
        <f>IF(ISBLANK(ОБЩО!E4),"",ОБЩО!E4)</f>
        <v>44651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31037293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1</v>
      </c>
      <c r="B11" s="29" t="s">
        <v>37</v>
      </c>
      <c r="C11" s="39"/>
      <c r="D11" s="39">
        <f>SUM(D12:D16)</f>
        <v>15886153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47.25">
      <c r="A14" s="54">
        <f t="shared" si="0"/>
        <v>1</v>
      </c>
      <c r="B14" s="25" t="s">
        <v>41</v>
      </c>
      <c r="C14" s="38" t="s">
        <v>75</v>
      </c>
      <c r="D14" s="51">
        <v>15886153</v>
      </c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1</v>
      </c>
      <c r="B24" s="30" t="s">
        <v>39</v>
      </c>
      <c r="C24" s="39"/>
      <c r="D24" s="39">
        <f>SUM(D25:D27)</f>
        <v>15151140</v>
      </c>
    </row>
    <row r="25" spans="1:4" s="2" customFormat="1" ht="63">
      <c r="A25" s="54">
        <f t="shared" si="0"/>
        <v>1</v>
      </c>
      <c r="B25" s="21" t="s">
        <v>49</v>
      </c>
      <c r="C25" s="38" t="s">
        <v>74</v>
      </c>
      <c r="D25" s="51">
        <v>15151140</v>
      </c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Anzhela Aladzhova</cp:lastModifiedBy>
  <cp:lastPrinted>2022-03-21T10:05:32Z</cp:lastPrinted>
  <dcterms:created xsi:type="dcterms:W3CDTF">2020-04-28T14:17:25Z</dcterms:created>
  <dcterms:modified xsi:type="dcterms:W3CDTF">2022-04-14T12:23:07Z</dcterms:modified>
  <cp:category/>
  <cp:version/>
  <cp:contentType/>
  <cp:contentStatus/>
</cp:coreProperties>
</file>