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<sst xmlns="http://schemas.openxmlformats.org/spreadsheetml/2006/main" count="167" uniqueCount="75">
  <si>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</si>
  <si>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</si>
  <si>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</si>
  <si>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</si>
  <si>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</si>
  <si>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</si>
  <si>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</si>
  <si>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</si>
  <si>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</si>
  <si>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</si>
  <si>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</si>
  <si>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</si>
  <si>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</si>
  <si>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</si>
  <si>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</si>
  <si>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</si>
  <si>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</si>
  <si>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</si>
  <si>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</si>
  <si>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</si>
  <si>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</si>
  <si>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</si>
  <si>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</si>
  <si>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</si>
  <si>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</si>
  <si>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</si>
  <si>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</si>
  <si>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</si>
  <si>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</si>
  <si>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</si>
  <si>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</si>
  <si>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</si>
  <si>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</si>
  <si>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</si>
  <si>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</si>
  <si>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</si>
  <si>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</si>
  <si>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</si>
  <si>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</si>
  <si>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</si>
  <si>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</si>
  <si>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</si>
  <si>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</si>
  <si>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</si>
  <si>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</si>
  <si>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</si>
  <si>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</si>
  <si>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</si>
  <si>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</si>
  <si>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</si>
  <si>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</si>
  <si>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</si>
  <si>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</si>
  <si>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</si>
  <si>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</si>
  <si>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</si>
  <si>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</si>
  <si>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</si>
  <si>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</si>
  <si>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</si>
  <si>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</si>
  <si>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</si>
  <si>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</si>
  <si>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</si>
  <si>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</si>
  <si>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</si>
  <si>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</si>
  <si>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01_01_2021</t>
  </si>
  <si>
    <t>МИНИСТЕРСТВО НА ЗДРАВЕОПАЗВАНЕТО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</si>
  <si>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др.), включително митнически и товарни услуги по придобиването им</t>
  </si>
  <si>
    <t>Разходи във връзка с изпълнение на Националния план за ваксиниране срещу COVID-19 в Република България“</t>
  </si>
  <si>
    <t>31_05_2021</t>
  </si>
  <si>
    <t>Забележка:</t>
  </si>
  <si>
    <t>Към периода 31.05.2021 г., разходите са в отрицателен размер, тъй като отразяват прехвърлянето на средства от сметка за "чужди средства", отчетени през 2020 г. по съответните разходни параграфи в касовия отчет за изпълнението на бюджета.</t>
  </si>
  <si>
    <t>Към периода 31.05.2021 г., разходите са в отрицателен размер, тъй като отразяват прехвърлянето на средства от сметка за "чужди средства",  отчетени през 2020 г., по съответните разходни параграфи в касовия отчет за изпълнението на бюджета.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</si>
</sst>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5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5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5" fillId="9" borderId="10" xfId="55" applyFont="1" applyFill="1" applyBorder="1" applyAlignment="1" applyProtection="1">
      <alignment vertical="center" wrapText="1"/>
      <protection/>
    </xf>
    <xf numFmtId="0" fontId="56" fillId="9" borderId="11" xfId="55" applyFont="1" applyFill="1" applyBorder="1" applyAlignment="1" applyProtection="1">
      <alignment horizontal="center" vertical="center" wrapText="1"/>
      <protection/>
    </xf>
    <xf numFmtId="0" fontId="57" fillId="9" borderId="10" xfId="0" applyFont="1" applyFill="1" applyBorder="1" applyAlignment="1">
      <alignment/>
    </xf>
    <xf numFmtId="0" fontId="55" fillId="9" borderId="12" xfId="55" applyFont="1" applyFill="1" applyBorder="1" applyAlignment="1" applyProtection="1">
      <alignment horizontal="center" vertical="center" wrapText="1"/>
      <protection/>
    </xf>
    <xf numFmtId="0" fontId="55" fillId="9" borderId="12" xfId="55" applyFont="1" applyFill="1" applyBorder="1" applyAlignment="1" applyProtection="1">
      <alignment vertical="center" wrapText="1"/>
      <protection/>
    </xf>
    <xf numFmtId="0" fontId="55" fillId="9" borderId="13" xfId="55" applyFont="1" applyFill="1" applyBorder="1" applyAlignment="1" applyProtection="1">
      <alignment vertical="center" wrapText="1"/>
      <protection/>
    </xf>
    <xf numFmtId="0" fontId="55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7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0" borderId="0" xfId="0" applyFont="1" applyAlignment="1">
      <alignment/>
    </xf>
    <xf numFmtId="0" fontId="59" fillId="0" borderId="13" xfId="0" applyFont="1" applyBorder="1" applyAlignment="1">
      <alignment horizontal="center"/>
    </xf>
    <xf numFmtId="14" fontId="55" fillId="9" borderId="15" xfId="55" applyNumberFormat="1" applyFont="1" applyFill="1" applyBorder="1" applyAlignment="1" applyProtection="1">
      <alignment vertical="center" wrapText="1"/>
      <protection locked="0"/>
    </xf>
    <xf numFmtId="14" fontId="55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5" fillId="9" borderId="17" xfId="55" applyFont="1" applyFill="1" applyBorder="1" applyAlignment="1" applyProtection="1">
      <alignment horizontal="center" vertical="center" wrapText="1"/>
      <protection/>
    </xf>
    <xf numFmtId="14" fontId="55" fillId="9" borderId="18" xfId="55" applyNumberFormat="1" applyFont="1" applyFill="1" applyBorder="1" applyAlignment="1" applyProtection="1">
      <alignment vertical="center" wrapText="1"/>
      <protection/>
    </xf>
    <xf numFmtId="0" fontId="55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60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9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9" fillId="0" borderId="13" xfId="0" applyFont="1" applyBorder="1" applyAlignment="1">
      <alignment horizontal="left" vertical="top" wrapText="1"/>
    </xf>
    <xf numFmtId="0" fontId="60" fillId="0" borderId="16" xfId="0" applyNumberFormat="1" applyFont="1" applyFill="1" applyBorder="1" applyAlignment="1" applyProtection="1">
      <alignment wrapText="1"/>
      <protection locked="0"/>
    </xf>
    <xf numFmtId="3" fontId="60" fillId="3" borderId="20" xfId="0" applyNumberFormat="1" applyFont="1" applyFill="1" applyBorder="1" applyAlignment="1" applyProtection="1">
      <alignment/>
      <protection/>
    </xf>
    <xf numFmtId="0" fontId="60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60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60" fillId="33" borderId="16" xfId="0" applyNumberFormat="1" applyFont="1" applyFill="1" applyBorder="1" applyAlignment="1" applyProtection="1">
      <alignment/>
      <protection/>
    </xf>
    <xf numFmtId="3" fontId="60" fillId="3" borderId="23" xfId="0" applyNumberFormat="1" applyFont="1" applyFill="1" applyBorder="1" applyAlignment="1" applyProtection="1">
      <alignment/>
      <protection/>
    </xf>
    <xf numFmtId="3" fontId="60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60" fillId="33" borderId="16" xfId="0" applyNumberFormat="1" applyFont="1" applyFill="1" applyBorder="1" applyAlignment="1" applyProtection="1">
      <alignment/>
      <protection locked="0"/>
    </xf>
    <xf numFmtId="3" fontId="60" fillId="3" borderId="18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3" borderId="22" xfId="0" applyNumberFormat="1" applyFont="1" applyFill="1" applyBorder="1" applyAlignment="1" applyProtection="1">
      <alignment/>
      <protection/>
    </xf>
    <xf numFmtId="3" fontId="60" fillId="3" borderId="22" xfId="0" applyNumberFormat="1" applyFont="1" applyFill="1" applyBorder="1" applyAlignment="1" applyProtection="1">
      <alignment/>
      <protection/>
    </xf>
    <xf numFmtId="3" fontId="60" fillId="0" borderId="16" xfId="0" applyNumberFormat="1" applyFont="1" applyFill="1" applyBorder="1" applyAlignment="1" applyProtection="1">
      <alignment/>
      <protection locked="0"/>
    </xf>
    <xf numFmtId="3" fontId="60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60" fillId="0" borderId="23" xfId="0" applyNumberFormat="1" applyFont="1" applyFill="1" applyBorder="1" applyAlignment="1" applyProtection="1">
      <alignment/>
      <protection locked="0"/>
    </xf>
    <xf numFmtId="3" fontId="60" fillId="0" borderId="30" xfId="0" applyNumberFormat="1" applyFont="1" applyFill="1" applyBorder="1" applyAlignment="1" applyProtection="1">
      <alignment/>
      <protection locked="0"/>
    </xf>
    <xf numFmtId="0" fontId="61" fillId="35" borderId="0" xfId="0" applyFont="1" applyFill="1" applyAlignment="1">
      <alignment/>
    </xf>
    <xf numFmtId="0" fontId="62" fillId="0" borderId="0" xfId="0" applyFont="1" applyAlignment="1">
      <alignment/>
    </xf>
    <xf numFmtId="3" fontId="33" fillId="3" borderId="16" xfId="0" applyNumberFormat="1" applyFont="1" applyFill="1" applyBorder="1" applyAlignment="1" applyProtection="1" quotePrefix="1">
      <alignment/>
      <protection locked="0"/>
    </xf>
    <xf numFmtId="0" fontId="60" fillId="0" borderId="16" xfId="0" applyFont="1" applyFill="1" applyBorder="1" applyAlignment="1" applyProtection="1">
      <alignment horizontal="left" wrapText="1" indent="1"/>
      <protection locked="0"/>
    </xf>
    <xf numFmtId="0" fontId="60" fillId="0" borderId="16" xfId="0" applyFont="1" applyFill="1" applyBorder="1" applyAlignment="1" applyProtection="1" quotePrefix="1">
      <alignment horizontal="left" wrapText="1" indent="1"/>
      <protection locked="0"/>
    </xf>
    <xf numFmtId="3" fontId="60" fillId="0" borderId="16" xfId="0" applyNumberFormat="1" applyFont="1" applyFill="1" applyBorder="1" applyAlignment="1" applyProtection="1" quotePrefix="1">
      <alignment/>
      <protection locked="0"/>
    </xf>
    <xf numFmtId="0" fontId="0" fillId="33" borderId="16" xfId="0" applyFill="1" applyBorder="1" applyAlignment="1">
      <alignment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63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60" fillId="9" borderId="36" xfId="0" applyFont="1" applyFill="1" applyBorder="1" applyAlignment="1" applyProtection="1">
      <alignment horizontal="center" wrapText="1"/>
      <protection locked="0"/>
    </xf>
    <xf numFmtId="0" fontId="64" fillId="0" borderId="37" xfId="0" applyFont="1" applyBorder="1" applyAlignment="1" applyProtection="1">
      <alignment horizontal="center" wrapText="1"/>
      <protection locked="0"/>
    </xf>
    <xf numFmtId="0" fontId="64" fillId="0" borderId="38" xfId="0" applyFont="1" applyBorder="1" applyAlignment="1" applyProtection="1">
      <alignment horizontal="center" wrapText="1"/>
      <protection locked="0"/>
    </xf>
    <xf numFmtId="0" fontId="65" fillId="9" borderId="39" xfId="0" applyFont="1" applyFill="1" applyBorder="1" applyAlignment="1">
      <alignment horizontal="center" wrapText="1"/>
    </xf>
    <xf numFmtId="0" fontId="65" fillId="9" borderId="13" xfId="0" applyFont="1" applyFill="1" applyBorder="1" applyAlignment="1">
      <alignment horizontal="center" wrapText="1"/>
    </xf>
    <xf numFmtId="0" fontId="65" fillId="9" borderId="14" xfId="0" applyFont="1" applyFill="1" applyBorder="1" applyAlignment="1">
      <alignment horizontal="center" wrapText="1"/>
    </xf>
    <xf numFmtId="0" fontId="60" fillId="9" borderId="25" xfId="0" applyFont="1" applyFill="1" applyBorder="1" applyAlignment="1">
      <alignment horizontal="center" wrapText="1"/>
    </xf>
    <xf numFmtId="0" fontId="64" fillId="0" borderId="40" xfId="0" applyFont="1" applyBorder="1" applyAlignment="1">
      <alignment horizontal="center" wrapText="1"/>
    </xf>
    <xf numFmtId="0" fontId="64" fillId="0" borderId="41" xfId="0" applyFont="1" applyBorder="1" applyAlignment="1">
      <alignment horizontal="center" wrapText="1"/>
    </xf>
    <xf numFmtId="0" fontId="65" fillId="9" borderId="42" xfId="0" applyFont="1" applyFill="1" applyBorder="1" applyAlignment="1">
      <alignment horizontal="center" wrapText="1"/>
    </xf>
    <xf numFmtId="0" fontId="65" fillId="9" borderId="43" xfId="0" applyFont="1" applyFill="1" applyBorder="1" applyAlignment="1">
      <alignment horizontal="center" wrapText="1"/>
    </xf>
    <xf numFmtId="0" fontId="65" fillId="9" borderId="44" xfId="0" applyFont="1" applyFill="1" applyBorder="1" applyAlignment="1">
      <alignment horizontal="center" wrapText="1"/>
    </xf>
    <xf numFmtId="0" fontId="63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7"/>
  <sheetViews>
    <sheetView showZeros="0" zoomScalePageLayoutView="0" workbookViewId="0" topLeftCell="A1">
      <pane ySplit="7" topLeftCell="A11" activePane="bottomLeft" state="frozen"/>
      <selection pane="topLeft" activeCell="A1" sqref="A1"/>
      <selection pane="bottomLeft" activeCell="A26" sqref="A26:G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6" t="s">
        <v>22</v>
      </c>
      <c r="B2" s="77"/>
      <c r="C2" s="77"/>
      <c r="D2" s="77"/>
      <c r="E2" s="77"/>
      <c r="F2" s="77"/>
      <c r="G2" s="78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2" t="s">
        <v>68</v>
      </c>
      <c r="B4" s="83"/>
      <c r="C4" s="84"/>
      <c r="D4" s="18" t="s">
        <v>67</v>
      </c>
      <c r="E4" s="18" t="s">
        <v>71</v>
      </c>
      <c r="F4" s="3"/>
      <c r="G4" s="9"/>
    </row>
    <row r="5" spans="1:7" ht="18.75" customHeight="1" thickBot="1">
      <c r="A5" s="85" t="s">
        <v>25</v>
      </c>
      <c r="B5" s="86"/>
      <c r="C5" s="87"/>
      <c r="D5" s="10"/>
      <c r="E5" s="10"/>
      <c r="F5" s="10"/>
      <c r="G5" s="11"/>
    </row>
    <row r="6" spans="1:7" ht="26.25" customHeight="1">
      <c r="A6" s="6"/>
      <c r="B6" s="79" t="s">
        <v>21</v>
      </c>
      <c r="C6" s="80"/>
      <c r="D6" s="80"/>
      <c r="E6" s="80"/>
      <c r="F6" s="80"/>
      <c r="G6" s="81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12940249</v>
      </c>
      <c r="C8" s="47">
        <f t="shared" si="0"/>
        <v>0</v>
      </c>
      <c r="D8" s="47">
        <f t="shared" si="0"/>
        <v>33084861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12230397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27875538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348977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360875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5209323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-7925652</v>
      </c>
      <c r="C12" s="53">
        <f>'Ведомствени разходи'!C12+'Администрирани разходи'!C12+'ПРБ неприлагащи прогр. бюджет'!C12</f>
        <v>583</v>
      </c>
      <c r="D12" s="53">
        <f>'Ведомствени разходи'!D12+'Администрирани разходи'!D12+'ПРБ неприлагащи прогр. бюджет'!D12</f>
        <v>5367705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-45000000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16231075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169964</v>
      </c>
      <c r="C18" s="53">
        <f>'Ведомствени разходи'!C18+'Администрирани разходи'!C18+'ПРБ неприлагащи прогр. бюджет'!C18</f>
        <v>9953</v>
      </c>
      <c r="D18" s="53">
        <f>'Ведомствени разходи'!D18+'Администрирани разходи'!D18+'ПРБ неприлагащи прогр. бюджет'!D18</f>
        <v>9038555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-39815439</v>
      </c>
      <c r="C24" s="55">
        <f t="shared" si="2"/>
        <v>10536</v>
      </c>
      <c r="D24" s="55">
        <f t="shared" si="2"/>
        <v>63722196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6" spans="1:7" ht="20.25">
      <c r="A26" s="98" t="s">
        <v>72</v>
      </c>
      <c r="B26" s="70"/>
      <c r="C26" s="70"/>
      <c r="D26" s="70"/>
      <c r="E26" s="70"/>
      <c r="F26" s="70"/>
      <c r="G26" s="70"/>
    </row>
    <row r="27" spans="1:7" ht="51" customHeight="1">
      <c r="A27" s="99" t="s">
        <v>74</v>
      </c>
      <c r="B27" s="99"/>
      <c r="C27" s="99"/>
      <c r="D27" s="99"/>
      <c r="E27" s="99"/>
      <c r="F27" s="99"/>
      <c r="G27" s="99"/>
    </row>
  </sheetData>
  <sheetProtection selectLockedCells="1"/>
  <mergeCells count="5">
    <mergeCell ref="A2:G2"/>
    <mergeCell ref="B6:G6"/>
    <mergeCell ref="A4:C4"/>
    <mergeCell ref="A5:C5"/>
    <mergeCell ref="A27:G2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7" sqref="B1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6" t="s">
        <v>27</v>
      </c>
      <c r="B2" s="77"/>
      <c r="C2" s="77"/>
      <c r="D2" s="77"/>
      <c r="E2" s="77"/>
      <c r="F2" s="77"/>
      <c r="G2" s="78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8" t="str">
        <f>IF(ISBLANK(ОБЩО!A4),"",ОБЩО!A4)</f>
        <v>МИНИСТЕРСТВО НА ЗДРАВЕОПАЗВАНЕТО</v>
      </c>
      <c r="B4" s="89">
        <f>IF(ISBLANK(ОБЩО!B4),"",ОБЩО!B4)</f>
      </c>
      <c r="C4" s="90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31_05_2021</v>
      </c>
      <c r="F4" s="5"/>
      <c r="G4" s="9"/>
    </row>
    <row r="5" spans="1:7" ht="18.75" customHeight="1" thickBot="1">
      <c r="A5" s="85" t="s">
        <v>25</v>
      </c>
      <c r="B5" s="86"/>
      <c r="C5" s="87"/>
      <c r="D5" s="10"/>
      <c r="E5" s="10"/>
      <c r="F5" s="10"/>
      <c r="G5" s="11"/>
    </row>
    <row r="6" spans="1:7" ht="26.25" customHeight="1">
      <c r="A6" s="6"/>
      <c r="B6" s="79" t="s">
        <v>21</v>
      </c>
      <c r="C6" s="80"/>
      <c r="D6" s="80"/>
      <c r="E6" s="80"/>
      <c r="F6" s="80"/>
      <c r="G6" s="81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12940249</v>
      </c>
      <c r="C8" s="47">
        <f t="shared" si="0"/>
        <v>0</v>
      </c>
      <c r="D8" s="47">
        <f t="shared" si="0"/>
        <v>33084861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8">
        <v>12230397</v>
      </c>
      <c r="C9" s="58">
        <v>0</v>
      </c>
      <c r="D9" s="58">
        <v>27875538</v>
      </c>
      <c r="E9" s="56"/>
      <c r="F9" s="56"/>
      <c r="G9" s="56"/>
    </row>
    <row r="10" spans="1:7" ht="15.75">
      <c r="A10" s="39" t="s">
        <v>2</v>
      </c>
      <c r="B10" s="58">
        <v>348977</v>
      </c>
      <c r="C10" s="58">
        <v>0</v>
      </c>
      <c r="D10" s="58">
        <v>0</v>
      </c>
      <c r="E10" s="56"/>
      <c r="F10" s="56"/>
      <c r="G10" s="56"/>
    </row>
    <row r="11" spans="1:7" ht="15.75">
      <c r="A11" s="39" t="s">
        <v>3</v>
      </c>
      <c r="B11" s="58">
        <v>360875</v>
      </c>
      <c r="C11" s="58">
        <v>0</v>
      </c>
      <c r="D11" s="58">
        <v>5209323</v>
      </c>
      <c r="E11" s="56"/>
      <c r="F11" s="56"/>
      <c r="G11" s="56"/>
    </row>
    <row r="12" spans="1:7" ht="15.75">
      <c r="A12" s="38" t="s">
        <v>4</v>
      </c>
      <c r="B12" s="57">
        <v>2924417</v>
      </c>
      <c r="C12" s="57">
        <v>583</v>
      </c>
      <c r="D12" s="57">
        <v>5367705</v>
      </c>
      <c r="E12" s="57"/>
      <c r="F12" s="57"/>
      <c r="G12" s="57"/>
    </row>
    <row r="13" spans="1:7" ht="15.75">
      <c r="A13" s="38" t="s">
        <v>5</v>
      </c>
      <c r="B13" s="57">
        <v>0</v>
      </c>
      <c r="C13" s="57">
        <v>0</v>
      </c>
      <c r="D13" s="57">
        <v>0</v>
      </c>
      <c r="E13" s="57"/>
      <c r="F13" s="57"/>
      <c r="G13" s="57"/>
    </row>
    <row r="14" spans="1:7" s="2" customFormat="1" ht="15.75">
      <c r="A14" s="39" t="s">
        <v>6</v>
      </c>
      <c r="B14" s="58">
        <v>0</v>
      </c>
      <c r="C14" s="58">
        <v>0</v>
      </c>
      <c r="D14" s="58">
        <v>0</v>
      </c>
      <c r="E14" s="58"/>
      <c r="F14" s="58"/>
      <c r="G14" s="58"/>
    </row>
    <row r="15" spans="1:7" ht="15.75">
      <c r="A15" s="38" t="s">
        <v>7</v>
      </c>
      <c r="B15" s="57">
        <v>0</v>
      </c>
      <c r="C15" s="57">
        <v>0</v>
      </c>
      <c r="D15" s="57">
        <v>0</v>
      </c>
      <c r="E15" s="57"/>
      <c r="F15" s="57"/>
      <c r="G15" s="57"/>
    </row>
    <row r="16" spans="1:7" s="2" customFormat="1" ht="15.75">
      <c r="A16" s="39" t="s">
        <v>8</v>
      </c>
      <c r="B16" s="58">
        <v>0</v>
      </c>
      <c r="C16" s="58">
        <v>0</v>
      </c>
      <c r="D16" s="58">
        <v>0</v>
      </c>
      <c r="E16" s="58"/>
      <c r="F16" s="58"/>
      <c r="G16" s="58"/>
    </row>
    <row r="17" spans="1:7" ht="15.75">
      <c r="A17" s="38" t="s">
        <v>9</v>
      </c>
      <c r="B17" s="57">
        <v>0</v>
      </c>
      <c r="C17" s="57">
        <v>0</v>
      </c>
      <c r="D17" s="57">
        <v>0</v>
      </c>
      <c r="E17" s="57"/>
      <c r="F17" s="57"/>
      <c r="G17" s="57"/>
    </row>
    <row r="18" spans="1:7" ht="15.75">
      <c r="A18" s="38" t="s">
        <v>32</v>
      </c>
      <c r="B18" s="57">
        <v>169964</v>
      </c>
      <c r="C18" s="57">
        <v>9953</v>
      </c>
      <c r="D18" s="57">
        <v>9038555</v>
      </c>
      <c r="E18" s="57"/>
      <c r="F18" s="57"/>
      <c r="G18" s="57"/>
    </row>
    <row r="19" spans="1:7" ht="15.75">
      <c r="A19" s="38" t="s">
        <v>10</v>
      </c>
      <c r="B19" s="57">
        <v>0</v>
      </c>
      <c r="C19" s="57">
        <v>0</v>
      </c>
      <c r="D19" s="57">
        <v>0</v>
      </c>
      <c r="E19" s="57"/>
      <c r="F19" s="57"/>
      <c r="G19" s="57"/>
    </row>
    <row r="20" spans="1:7" ht="15.75">
      <c r="A20" s="38" t="s">
        <v>11</v>
      </c>
      <c r="B20" s="57">
        <v>0</v>
      </c>
      <c r="C20" s="57">
        <v>0</v>
      </c>
      <c r="D20" s="57">
        <v>0</v>
      </c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>
        <v>0</v>
      </c>
      <c r="C22" s="58">
        <v>0</v>
      </c>
      <c r="D22" s="58">
        <v>0</v>
      </c>
      <c r="E22" s="58"/>
      <c r="F22" s="58"/>
      <c r="G22" s="58"/>
    </row>
    <row r="23" spans="1:7" s="2" customFormat="1" ht="15.75">
      <c r="A23" s="39" t="s">
        <v>14</v>
      </c>
      <c r="B23" s="58">
        <v>0</v>
      </c>
      <c r="C23" s="58">
        <v>0</v>
      </c>
      <c r="D23" s="58">
        <v>0</v>
      </c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B8+B12+B13+B15+B17+B18+B19+B20+B21</f>
        <v>16034630</v>
      </c>
      <c r="C24" s="55">
        <f t="shared" si="2"/>
        <v>10536</v>
      </c>
      <c r="D24" s="55">
        <f t="shared" si="2"/>
        <v>47491121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spans="1:7" ht="13.5" customHeight="1">
      <c r="A27" s="98"/>
      <c r="B27" s="70"/>
      <c r="C27" s="70"/>
      <c r="D27" s="70"/>
      <c r="E27" s="70"/>
      <c r="F27" s="70"/>
      <c r="G27" s="70"/>
    </row>
    <row r="28" spans="1:7" ht="15">
      <c r="A28" s="99"/>
      <c r="B28" s="99"/>
      <c r="C28" s="99"/>
      <c r="D28" s="99"/>
      <c r="E28" s="99"/>
      <c r="F28" s="99"/>
      <c r="G28" s="99"/>
    </row>
  </sheetData>
  <sheetProtection/>
  <mergeCells count="5">
    <mergeCell ref="A2:G2"/>
    <mergeCell ref="B6:G6"/>
    <mergeCell ref="A4:C4"/>
    <mergeCell ref="A5:C5"/>
    <mergeCell ref="A28:G28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7" sqref="A27:G2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6" t="s">
        <v>31</v>
      </c>
      <c r="B2" s="77"/>
      <c r="C2" s="77"/>
      <c r="D2" s="77"/>
      <c r="E2" s="77"/>
      <c r="F2" s="77"/>
      <c r="G2" s="78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8" t="str">
        <f>IF(ISBLANK(ОБЩО!A4),"",ОБЩО!A4)</f>
        <v>МИНИСТЕРСТВО НА ЗДРАВЕОПАЗВАНЕТО</v>
      </c>
      <c r="B4" s="89">
        <f>IF(ISBLANK(ОБЩО!B4),"",ОБЩО!B4)</f>
      </c>
      <c r="C4" s="90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31_05_2021</v>
      </c>
      <c r="F4" s="5"/>
      <c r="G4" s="9"/>
    </row>
    <row r="5" spans="1:7" ht="18.75" customHeight="1" thickBot="1">
      <c r="A5" s="91" t="s">
        <v>25</v>
      </c>
      <c r="B5" s="92"/>
      <c r="C5" s="93"/>
      <c r="D5" s="10"/>
      <c r="E5" s="10"/>
      <c r="F5" s="10"/>
      <c r="G5" s="11"/>
    </row>
    <row r="6" spans="1:7" ht="26.25" customHeight="1">
      <c r="A6" s="6"/>
      <c r="B6" s="79" t="s">
        <v>21</v>
      </c>
      <c r="C6" s="80"/>
      <c r="D6" s="80"/>
      <c r="E6" s="80"/>
      <c r="F6" s="80"/>
      <c r="G6" s="81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v>0</v>
      </c>
      <c r="C8" s="47">
        <v>0</v>
      </c>
      <c r="D8" s="47">
        <v>0</v>
      </c>
      <c r="E8" s="47">
        <f>SUM(E9:E11)</f>
        <v>0</v>
      </c>
      <c r="F8" s="47">
        <f>SUM(F9:F11)</f>
        <v>0</v>
      </c>
      <c r="G8" s="47">
        <f>SUM(G9:G11)</f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-10850069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>
        <v>-45000000</v>
      </c>
      <c r="C17" s="57"/>
      <c r="D17" s="71">
        <v>16231075</v>
      </c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v>0</v>
      </c>
      <c r="C21" s="47">
        <v>0</v>
      </c>
      <c r="D21" s="47">
        <v>0</v>
      </c>
      <c r="E21" s="47">
        <f>SUM(E22:E23)</f>
        <v>0</v>
      </c>
      <c r="F21" s="47">
        <f>SUM(F22:F23)</f>
        <v>0</v>
      </c>
      <c r="G21" s="47">
        <f>SUM(G22:G23)</f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v>-55850069</v>
      </c>
      <c r="C24" s="55">
        <v>0</v>
      </c>
      <c r="D24" s="55">
        <v>16231075</v>
      </c>
      <c r="E24" s="55">
        <f>+E8+E12+E13+E15+E17+E18+E19+E20+E21</f>
        <v>0</v>
      </c>
      <c r="F24" s="55">
        <f>+F8+F12+F13+F15+F17+F18+F19+F20+F21</f>
        <v>0</v>
      </c>
      <c r="G24" s="55">
        <f>+G8+G12+G13+G15+G17+G18+G19+G20+G21</f>
        <v>0</v>
      </c>
    </row>
    <row r="27" spans="1:7" ht="20.25">
      <c r="A27" s="98" t="s">
        <v>72</v>
      </c>
      <c r="B27" s="70"/>
      <c r="C27" s="70"/>
      <c r="D27" s="70"/>
      <c r="E27" s="70"/>
      <c r="F27" s="70"/>
      <c r="G27" s="70"/>
    </row>
    <row r="28" spans="1:7" ht="41.25" customHeight="1">
      <c r="A28" s="99" t="s">
        <v>74</v>
      </c>
      <c r="B28" s="99"/>
      <c r="C28" s="99"/>
      <c r="D28" s="99"/>
      <c r="E28" s="99"/>
      <c r="F28" s="99"/>
      <c r="G28" s="99"/>
    </row>
  </sheetData>
  <sheetProtection/>
  <mergeCells count="5">
    <mergeCell ref="A2:G2"/>
    <mergeCell ref="B6:G6"/>
    <mergeCell ref="A4:C4"/>
    <mergeCell ref="A5:C5"/>
    <mergeCell ref="A28:G28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9" sqref="A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6" t="s">
        <v>22</v>
      </c>
      <c r="B2" s="77"/>
      <c r="C2" s="77"/>
      <c r="D2" s="77"/>
      <c r="E2" s="77"/>
      <c r="F2" s="77"/>
      <c r="G2" s="78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8" t="str">
        <f>IF(ISBLANK(ОБЩО!A4),"",ОБЩО!A4)</f>
        <v>МИНИСТЕРСТВО НА ЗДРАВЕОПАЗВАНЕТО</v>
      </c>
      <c r="B4" s="89">
        <f>IF(ISBLANK(ОБЩО!B4),"",ОБЩО!B4)</f>
      </c>
      <c r="C4" s="90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31_05_2021</v>
      </c>
      <c r="F4" s="5"/>
      <c r="G4" s="9"/>
    </row>
    <row r="5" spans="1:7" ht="18.75" customHeight="1" thickBot="1">
      <c r="A5" s="85" t="s">
        <v>25</v>
      </c>
      <c r="B5" s="86"/>
      <c r="C5" s="87"/>
      <c r="D5" s="10"/>
      <c r="E5" s="10"/>
      <c r="F5" s="10"/>
      <c r="G5" s="11"/>
    </row>
    <row r="6" spans="1:7" ht="26.25" customHeight="1">
      <c r="A6" s="6"/>
      <c r="B6" s="79" t="s">
        <v>21</v>
      </c>
      <c r="C6" s="80"/>
      <c r="D6" s="80"/>
      <c r="E6" s="80"/>
      <c r="F6" s="80"/>
      <c r="G6" s="81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7"/>
  <sheetViews>
    <sheetView tabSelected="1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69" sqref="B69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6" t="s">
        <v>63</v>
      </c>
      <c r="C2" s="77"/>
      <c r="D2" s="77"/>
      <c r="E2" s="77"/>
      <c r="F2" s="94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8" t="str">
        <f>IF(ISBLANK(ОБЩО!A4),"",ОБЩО!A4)</f>
        <v>МИНИСТЕРСТВО НА ЗДРАВЕОПАЗВАНЕТО</v>
      </c>
      <c r="C4" s="89">
        <f>IF(ISBLANK(ОБЩО!B4),"",ОБЩО!B4)</f>
      </c>
      <c r="D4" s="90">
        <f>IF(ISBLANK(ОБЩО!C4),"",ОБЩО!C4)</f>
      </c>
      <c r="E4" s="19" t="str">
        <f>IF(ISBLANK(ОБЩО!D4),"",ОБЩО!D4)</f>
        <v>01_01_2021</v>
      </c>
      <c r="F4" s="22" t="str">
        <f>IF(ISBLANK(ОБЩО!E4),"",ОБЩО!E4)</f>
        <v>31_05_2021</v>
      </c>
    </row>
    <row r="5" spans="1:6" ht="18.75" customHeight="1" thickBot="1">
      <c r="A5" s="70">
        <v>1</v>
      </c>
      <c r="B5" s="91" t="s">
        <v>25</v>
      </c>
      <c r="C5" s="92"/>
      <c r="D5" s="93"/>
      <c r="E5" s="10"/>
      <c r="F5" s="23"/>
    </row>
    <row r="6" spans="1:6" ht="26.25" customHeight="1">
      <c r="A6" s="70">
        <v>1</v>
      </c>
      <c r="B6" s="6"/>
      <c r="C6" s="95" t="s">
        <v>21</v>
      </c>
      <c r="D6" s="96"/>
      <c r="E6" s="96"/>
      <c r="F6" s="97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-39815439</v>
      </c>
      <c r="E9" s="47">
        <f>E11+E26+E35</f>
        <v>10536</v>
      </c>
      <c r="F9" s="59">
        <f>F11+F26+F35</f>
        <v>63722196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1</v>
      </c>
      <c r="B11" s="36" t="s">
        <v>38</v>
      </c>
      <c r="C11" s="47"/>
      <c r="D11" s="47">
        <f>SUM(D12:D25)</f>
        <v>-13003036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>
        <v>0</v>
      </c>
      <c r="E12" s="63">
        <v>0</v>
      </c>
      <c r="F12" s="64">
        <v>0</v>
      </c>
    </row>
    <row r="13" spans="1:6" ht="47.25">
      <c r="A13" s="70">
        <f t="shared" si="0"/>
        <v>0</v>
      </c>
      <c r="B13" s="30" t="s">
        <v>40</v>
      </c>
      <c r="C13" s="46"/>
      <c r="D13" s="63">
        <v>0</v>
      </c>
      <c r="E13" s="63">
        <v>0</v>
      </c>
      <c r="F13" s="64">
        <v>0</v>
      </c>
    </row>
    <row r="14" spans="1:6" ht="31.5">
      <c r="A14" s="70">
        <f t="shared" si="0"/>
        <v>0</v>
      </c>
      <c r="B14" s="30" t="s">
        <v>41</v>
      </c>
      <c r="C14" s="46"/>
      <c r="D14" s="63">
        <v>0</v>
      </c>
      <c r="E14" s="63">
        <v>0</v>
      </c>
      <c r="F14" s="64">
        <v>0</v>
      </c>
    </row>
    <row r="15" spans="1:6" ht="15.75">
      <c r="A15" s="70">
        <f t="shared" si="0"/>
        <v>0</v>
      </c>
      <c r="B15" s="31" t="s">
        <v>42</v>
      </c>
      <c r="C15" s="46"/>
      <c r="D15" s="65">
        <v>0</v>
      </c>
      <c r="E15" s="65">
        <v>0</v>
      </c>
      <c r="F15" s="66">
        <v>0</v>
      </c>
    </row>
    <row r="16" spans="1:6" ht="31.5">
      <c r="A16" s="70">
        <f t="shared" si="0"/>
        <v>1</v>
      </c>
      <c r="B16" s="31" t="s">
        <v>43</v>
      </c>
      <c r="C16" s="46"/>
      <c r="D16" s="65">
        <v>-13009546</v>
      </c>
      <c r="E16" s="65">
        <v>0</v>
      </c>
      <c r="F16" s="66">
        <v>0</v>
      </c>
    </row>
    <row r="17" spans="1:6" s="2" customFormat="1" ht="78.75">
      <c r="A17" s="70">
        <f t="shared" si="0"/>
        <v>1</v>
      </c>
      <c r="B17" s="30" t="s">
        <v>44</v>
      </c>
      <c r="C17" s="46"/>
      <c r="D17" s="63">
        <v>6510</v>
      </c>
      <c r="E17" s="63">
        <v>0</v>
      </c>
      <c r="F17" s="64">
        <v>0</v>
      </c>
    </row>
    <row r="18" spans="1:6" ht="15.75">
      <c r="A18" s="70">
        <f t="shared" si="0"/>
        <v>0</v>
      </c>
      <c r="B18" s="31" t="s">
        <v>45</v>
      </c>
      <c r="C18" s="46"/>
      <c r="D18" s="65">
        <v>0</v>
      </c>
      <c r="E18" s="65">
        <v>0</v>
      </c>
      <c r="F18" s="66">
        <v>0</v>
      </c>
    </row>
    <row r="19" spans="1:6" s="2" customFormat="1" ht="63">
      <c r="A19" s="70">
        <f t="shared" si="0"/>
        <v>0</v>
      </c>
      <c r="B19" s="30" t="s">
        <v>46</v>
      </c>
      <c r="C19" s="46"/>
      <c r="D19" s="63">
        <v>0</v>
      </c>
      <c r="E19" s="63">
        <v>0</v>
      </c>
      <c r="F19" s="64">
        <v>0</v>
      </c>
    </row>
    <row r="20" spans="1:6" s="20" customFormat="1" ht="31.5">
      <c r="A20" s="70">
        <f t="shared" si="0"/>
        <v>0</v>
      </c>
      <c r="B20" s="31" t="s">
        <v>47</v>
      </c>
      <c r="C20" s="46"/>
      <c r="D20" s="65">
        <v>0</v>
      </c>
      <c r="E20" s="65">
        <v>0</v>
      </c>
      <c r="F20" s="66">
        <v>0</v>
      </c>
    </row>
    <row r="21" spans="1:7" ht="15.75">
      <c r="A21" s="70">
        <f t="shared" si="0"/>
        <v>0</v>
      </c>
      <c r="B21" s="28"/>
      <c r="C21" s="46"/>
      <c r="D21" s="65">
        <v>0</v>
      </c>
      <c r="E21" s="65">
        <v>0</v>
      </c>
      <c r="F21" s="66">
        <v>0</v>
      </c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>
        <v>0</v>
      </c>
      <c r="E22" s="65">
        <v>0</v>
      </c>
      <c r="F22" s="66">
        <v>0</v>
      </c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>
        <v>0</v>
      </c>
      <c r="E23" s="65">
        <v>0</v>
      </c>
      <c r="F23" s="66">
        <v>0</v>
      </c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>
        <v>0</v>
      </c>
      <c r="E24" s="65">
        <v>0</v>
      </c>
      <c r="F24" s="66">
        <v>0</v>
      </c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>
        <v>0</v>
      </c>
      <c r="E25" s="65">
        <v>0</v>
      </c>
      <c r="F25" s="66">
        <v>0</v>
      </c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v>0</v>
      </c>
      <c r="E26" s="47">
        <v>0</v>
      </c>
      <c r="F26" s="62">
        <v>0</v>
      </c>
    </row>
    <row r="27" spans="1:6" ht="15.75">
      <c r="A27" s="70">
        <f t="shared" si="0"/>
        <v>0</v>
      </c>
      <c r="B27" s="27" t="s">
        <v>50</v>
      </c>
      <c r="C27" s="46"/>
      <c r="D27" s="65">
        <v>0</v>
      </c>
      <c r="E27" s="65">
        <v>0</v>
      </c>
      <c r="F27" s="66">
        <v>0</v>
      </c>
    </row>
    <row r="28" spans="1:6" ht="47.25">
      <c r="A28" s="70">
        <f t="shared" si="0"/>
        <v>0</v>
      </c>
      <c r="B28" s="27" t="s">
        <v>51</v>
      </c>
      <c r="C28" s="46"/>
      <c r="D28" s="65">
        <v>0</v>
      </c>
      <c r="E28" s="65">
        <v>0</v>
      </c>
      <c r="F28" s="66">
        <v>0</v>
      </c>
    </row>
    <row r="29" spans="1:6" ht="78.75">
      <c r="A29" s="70">
        <f t="shared" si="0"/>
        <v>0</v>
      </c>
      <c r="B29" s="27" t="s">
        <v>52</v>
      </c>
      <c r="C29" s="46"/>
      <c r="D29" s="65">
        <v>0</v>
      </c>
      <c r="E29" s="65">
        <v>0</v>
      </c>
      <c r="F29" s="66">
        <v>0</v>
      </c>
    </row>
    <row r="30" spans="1:7" ht="15.75">
      <c r="A30" s="70">
        <f t="shared" si="0"/>
        <v>0</v>
      </c>
      <c r="B30" s="28"/>
      <c r="C30" s="46"/>
      <c r="D30" s="65">
        <v>0</v>
      </c>
      <c r="E30" s="65">
        <v>0</v>
      </c>
      <c r="F30" s="66">
        <v>0</v>
      </c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>
        <v>0</v>
      </c>
      <c r="E31" s="65">
        <v>0</v>
      </c>
      <c r="F31" s="66">
        <v>0</v>
      </c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>
        <v>0</v>
      </c>
      <c r="E32" s="65">
        <v>0</v>
      </c>
      <c r="F32" s="66">
        <v>0</v>
      </c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>
        <v>0</v>
      </c>
      <c r="E33" s="65">
        <v>0</v>
      </c>
      <c r="F33" s="66">
        <v>0</v>
      </c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>
        <v>0</v>
      </c>
      <c r="E34" s="65">
        <v>0</v>
      </c>
      <c r="F34" s="66">
        <v>0</v>
      </c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-26812403</v>
      </c>
      <c r="E35" s="47">
        <f>SUM(E36:E50)</f>
        <v>10536</v>
      </c>
      <c r="F35" s="47">
        <f>SUM(F36:F50)</f>
        <v>63722196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v>2258072</v>
      </c>
      <c r="E36" s="63">
        <v>0</v>
      </c>
      <c r="F36" s="75">
        <v>0</v>
      </c>
    </row>
    <row r="37" spans="1:6" s="2" customFormat="1" ht="31.5">
      <c r="A37" s="70">
        <f t="shared" si="0"/>
        <v>1</v>
      </c>
      <c r="B37" s="27" t="s">
        <v>54</v>
      </c>
      <c r="C37" s="46"/>
      <c r="D37" s="58">
        <v>11596365</v>
      </c>
      <c r="E37" s="63">
        <v>0</v>
      </c>
      <c r="F37" s="63">
        <v>49315936</v>
      </c>
    </row>
    <row r="38" spans="1:6" s="2" customFormat="1" ht="63">
      <c r="A38" s="70">
        <f t="shared" si="0"/>
        <v>0</v>
      </c>
      <c r="B38" s="27" t="s">
        <v>55</v>
      </c>
      <c r="C38" s="46"/>
      <c r="D38" s="63">
        <v>0</v>
      </c>
      <c r="E38" s="63">
        <v>0</v>
      </c>
      <c r="F38" s="64">
        <v>0</v>
      </c>
    </row>
    <row r="39" spans="1:6" s="2" customFormat="1" ht="94.5">
      <c r="A39" s="70">
        <f>IF(ABS(MAX(D39:F39))+ABS(MIN(D39:F39))=0,0,1)</f>
        <v>1</v>
      </c>
      <c r="B39" s="27" t="s">
        <v>69</v>
      </c>
      <c r="C39" s="46"/>
      <c r="D39" s="63">
        <v>2719247</v>
      </c>
      <c r="E39" s="63">
        <v>583</v>
      </c>
      <c r="F39" s="64">
        <v>5367705</v>
      </c>
    </row>
    <row r="40" spans="1:6" s="2" customFormat="1" ht="15.75">
      <c r="A40" s="70">
        <f t="shared" si="0"/>
        <v>1</v>
      </c>
      <c r="B40" s="27" t="s">
        <v>56</v>
      </c>
      <c r="C40" s="46"/>
      <c r="D40" s="63">
        <v>-45000000</v>
      </c>
      <c r="E40" s="63">
        <v>0</v>
      </c>
      <c r="F40" s="64">
        <v>0</v>
      </c>
    </row>
    <row r="41" spans="1:6" s="2" customFormat="1" ht="15.75">
      <c r="A41" s="70">
        <f t="shared" si="0"/>
        <v>1</v>
      </c>
      <c r="B41" s="27" t="s">
        <v>57</v>
      </c>
      <c r="C41" s="46"/>
      <c r="D41" s="63">
        <v>0</v>
      </c>
      <c r="E41" s="63">
        <v>0</v>
      </c>
      <c r="F41" s="64">
        <v>9038555</v>
      </c>
    </row>
    <row r="42" spans="1:6" s="2" customFormat="1" ht="31.5">
      <c r="A42" s="70">
        <f t="shared" si="0"/>
        <v>0</v>
      </c>
      <c r="B42" s="27" t="s">
        <v>58</v>
      </c>
      <c r="C42" s="46"/>
      <c r="D42" s="63">
        <v>0</v>
      </c>
      <c r="E42" s="63">
        <v>0</v>
      </c>
      <c r="F42" s="64">
        <v>0</v>
      </c>
    </row>
    <row r="43" spans="1:6" s="2" customFormat="1" ht="31.5">
      <c r="A43" s="70">
        <f t="shared" si="0"/>
        <v>0</v>
      </c>
      <c r="B43" s="27" t="s">
        <v>59</v>
      </c>
      <c r="C43" s="46"/>
      <c r="D43" s="63">
        <v>0</v>
      </c>
      <c r="E43" s="63">
        <v>0</v>
      </c>
      <c r="F43" s="64">
        <v>0</v>
      </c>
    </row>
    <row r="44" spans="1:6" s="2" customFormat="1" ht="31.5">
      <c r="A44" s="70">
        <f t="shared" si="0"/>
        <v>0</v>
      </c>
      <c r="B44" s="27" t="s">
        <v>60</v>
      </c>
      <c r="C44" s="46"/>
      <c r="D44" s="63">
        <v>0</v>
      </c>
      <c r="E44" s="63">
        <v>0</v>
      </c>
      <c r="F44" s="64">
        <v>0</v>
      </c>
    </row>
    <row r="45" spans="1:6" s="2" customFormat="1" ht="31.5">
      <c r="A45" s="70">
        <f t="shared" si="0"/>
        <v>0</v>
      </c>
      <c r="B45" s="27" t="s">
        <v>61</v>
      </c>
      <c r="C45" s="46"/>
      <c r="D45" s="63">
        <v>0</v>
      </c>
      <c r="E45" s="63">
        <v>0</v>
      </c>
      <c r="F45" s="64">
        <v>0</v>
      </c>
    </row>
    <row r="46" spans="1:7" s="2" customFormat="1" ht="31.5">
      <c r="A46" s="70">
        <f t="shared" si="0"/>
        <v>1</v>
      </c>
      <c r="B46" s="72" t="s">
        <v>70</v>
      </c>
      <c r="C46" s="46"/>
      <c r="D46" s="63">
        <v>1613913</v>
      </c>
      <c r="E46" s="63">
        <v>9953</v>
      </c>
      <c r="F46" s="64">
        <v>0</v>
      </c>
      <c r="G46">
        <f>IF(ABS(MAX(D46:F46))+ABS(MIN(D46:F46))=0,0,1)</f>
        <v>1</v>
      </c>
    </row>
    <row r="47" spans="1:7" ht="15.75">
      <c r="A47" s="70">
        <f>IF(ABS(MAX(D47:F47))+ABS(MIN(D47:F47))=0,0,1)</f>
        <v>0</v>
      </c>
      <c r="B47" s="73"/>
      <c r="C47" s="46"/>
      <c r="D47" s="74"/>
      <c r="E47" s="74">
        <v>0</v>
      </c>
      <c r="F47" s="64">
        <v>0</v>
      </c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>
        <v>0</v>
      </c>
      <c r="F48" s="66">
        <v>0</v>
      </c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>
        <v>0</v>
      </c>
      <c r="F49" s="66">
        <v>0</v>
      </c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>
        <v>0</v>
      </c>
      <c r="F50" s="68">
        <v>0</v>
      </c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62</v>
      </c>
    </row>
    <row r="53" spans="1:2" ht="15.75">
      <c r="A53" s="70">
        <v>1</v>
      </c>
      <c r="B53" s="16" t="s">
        <v>66</v>
      </c>
    </row>
    <row r="54" spans="1:2" ht="15.75">
      <c r="A54" s="70">
        <v>1</v>
      </c>
      <c r="B54" s="16" t="s">
        <v>65</v>
      </c>
    </row>
    <row r="55" ht="15.75">
      <c r="B55" s="16"/>
    </row>
    <row r="56" spans="2:8" ht="20.25">
      <c r="B56" s="98" t="s">
        <v>72</v>
      </c>
      <c r="C56" s="70"/>
      <c r="D56" s="70"/>
      <c r="E56" s="70"/>
      <c r="F56" s="70"/>
      <c r="G56" s="70"/>
      <c r="H56" s="70"/>
    </row>
    <row r="57" spans="2:8" ht="42" customHeight="1">
      <c r="B57" s="100" t="s">
        <v>73</v>
      </c>
      <c r="C57" s="100"/>
      <c r="D57" s="100"/>
      <c r="E57" s="100"/>
      <c r="F57" s="100"/>
      <c r="G57" s="101"/>
      <c r="H57" s="101"/>
    </row>
  </sheetData>
  <sheetProtection/>
  <autoFilter ref="A1:A54"/>
  <mergeCells count="5">
    <mergeCell ref="B4:D4"/>
    <mergeCell ref="B5:D5"/>
    <mergeCell ref="B2:F2"/>
    <mergeCell ref="C6:F6"/>
    <mergeCell ref="B57:F57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portrait" paperSize="9" scale="4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Anka Tonova</cp:lastModifiedBy>
  <cp:lastPrinted>2021-06-16T12:51:59Z</cp:lastPrinted>
  <dcterms:created xsi:type="dcterms:W3CDTF">2020-04-28T14:17:25Z</dcterms:created>
  <dcterms:modified xsi:type="dcterms:W3CDTF">2021-06-16T12:55:01Z</dcterms:modified>
  <cp:category/>
  <cp:version/>
  <cp:contentType/>
  <cp:contentStatus/>
</cp:coreProperties>
</file>