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1 Работни папки\01 Показатели\ЕЕОФ 2021\"/>
    </mc:Choice>
  </mc:AlternateContent>
  <workbookProtection workbookAlgorithmName="SHA-512" workbookHashValue="uVrrSxFSnO6aRNXJOm/44xdcO6CA5bxBn4EH6lCvcgq8R139BidNHxjTSEWz5lCelmAAOmCr7YHF7BGg4fAdyQ==" workbookSaltValue="7fiXkhBckxcYVJp/11xCow==" workbookSpinCount="100000" lockStructure="1"/>
  <bookViews>
    <workbookView xWindow="0" yWindow="0" windowWidth="17250" windowHeight="6450"/>
  </bookViews>
  <sheets>
    <sheet name="Месечен отчет за персонала" sheetId="1" r:id="rId1"/>
    <sheet name="номенклатури" sheetId="2" state="hidden" r:id="rId2"/>
  </sheets>
  <definedNames>
    <definedName name="_xlnm._FilterDatabase" localSheetId="1" hidden="1">номенклатури!$A$1:$K$1</definedName>
    <definedName name="_xlnm.Print_Area" localSheetId="0">'Месечен отчет за персонала'!$A$1:$S$36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R10" i="1"/>
  <c r="R9" i="1"/>
  <c r="S8" i="1"/>
  <c r="I29" i="1" l="1"/>
  <c r="I30" i="1"/>
  <c r="I31" i="1"/>
  <c r="I32" i="1"/>
  <c r="I28" i="1"/>
  <c r="H21" i="1"/>
  <c r="A29" i="1"/>
  <c r="B29" i="1"/>
  <c r="A30" i="1"/>
  <c r="B30" i="1"/>
  <c r="A31" i="1"/>
  <c r="B31" i="1"/>
  <c r="A32" i="1"/>
  <c r="B32" i="1"/>
  <c r="H24" i="1" l="1"/>
  <c r="A21" i="1"/>
  <c r="H23" i="1" l="1"/>
  <c r="H25" i="1"/>
  <c r="H22" i="1"/>
  <c r="R19" i="1" l="1"/>
  <c r="R11" i="1"/>
  <c r="R12" i="1"/>
  <c r="R13" i="1"/>
  <c r="R14" i="1"/>
  <c r="R15" i="1"/>
  <c r="R16" i="1"/>
  <c r="R17" i="1"/>
  <c r="R18" i="1"/>
  <c r="P8" i="1"/>
  <c r="S9" i="1" l="1"/>
  <c r="O8" i="1"/>
  <c r="C2" i="1" l="1"/>
  <c r="E5" i="1" l="1"/>
  <c r="S19" i="1" l="1"/>
  <c r="S18" i="1"/>
  <c r="S17" i="1"/>
  <c r="S16" i="1"/>
  <c r="S15" i="1"/>
  <c r="S14" i="1"/>
  <c r="S13" i="1"/>
  <c r="S12" i="1"/>
  <c r="S11" i="1"/>
  <c r="S10" i="1"/>
  <c r="H33" i="1" l="1"/>
  <c r="G8" i="1"/>
  <c r="H8" i="1" l="1"/>
  <c r="I8" i="1" l="1"/>
  <c r="A33" i="1" l="1"/>
  <c r="B33" i="1"/>
  <c r="A34" i="1"/>
  <c r="B34" i="1"/>
  <c r="A35" i="1"/>
  <c r="B35" i="1"/>
  <c r="A36" i="1"/>
  <c r="B36" i="1"/>
  <c r="B28" i="1" l="1"/>
  <c r="B27" i="1"/>
  <c r="B25" i="1"/>
  <c r="B24" i="1"/>
  <c r="B23" i="1"/>
  <c r="B22" i="1"/>
  <c r="B21" i="1"/>
  <c r="A28" i="1"/>
  <c r="A27" i="1"/>
  <c r="A25" i="1"/>
  <c r="A24" i="1"/>
  <c r="A23" i="1"/>
  <c r="A22" i="1"/>
  <c r="G21" i="1" l="1"/>
  <c r="I22" i="1" l="1"/>
  <c r="I24" i="1"/>
  <c r="I25" i="1"/>
  <c r="I23" i="1"/>
  <c r="M8" i="1"/>
  <c r="Q8" i="1" l="1"/>
  <c r="L8" i="1"/>
  <c r="N8" i="1"/>
  <c r="F8" i="1"/>
  <c r="J8" i="1"/>
  <c r="B15" i="1"/>
  <c r="A15" i="1"/>
  <c r="B9" i="1"/>
  <c r="A9" i="1"/>
  <c r="F27" i="1" l="1"/>
  <c r="G27" i="1"/>
  <c r="F21" i="1"/>
  <c r="A8" i="1"/>
  <c r="B8" i="1"/>
  <c r="K8" i="1" l="1"/>
  <c r="T9" i="1" s="1"/>
  <c r="T12" i="1" l="1"/>
  <c r="T13" i="1"/>
  <c r="T14" i="1"/>
  <c r="T19" i="1"/>
  <c r="T11" i="1"/>
  <c r="T10" i="1"/>
  <c r="T15" i="1"/>
  <c r="T17" i="1"/>
  <c r="T18" i="1"/>
  <c r="T16" i="1"/>
  <c r="A10" i="1"/>
  <c r="A11" i="1"/>
  <c r="A12" i="1"/>
  <c r="A13" i="1"/>
  <c r="A14" i="1"/>
  <c r="A16" i="1"/>
  <c r="A17" i="1"/>
  <c r="A18" i="1"/>
  <c r="A19" i="1"/>
  <c r="B10" i="1"/>
  <c r="B11" i="1"/>
  <c r="B12" i="1"/>
  <c r="B16" i="1"/>
  <c r="B17" i="1"/>
  <c r="B18" i="1"/>
  <c r="B19" i="1"/>
  <c r="B13" i="1"/>
  <c r="B14" i="1"/>
</calcChain>
</file>

<file path=xl/sharedStrings.xml><?xml version="1.0" encoding="utf-8"?>
<sst xmlns="http://schemas.openxmlformats.org/spreadsheetml/2006/main" count="693" uniqueCount="475">
  <si>
    <t>Месец</t>
  </si>
  <si>
    <t>010110</t>
  </si>
  <si>
    <t>010120</t>
  </si>
  <si>
    <t>010130</t>
  </si>
  <si>
    <t>010102</t>
  </si>
  <si>
    <t>010103</t>
  </si>
  <si>
    <t>010104</t>
  </si>
  <si>
    <t>010105</t>
  </si>
  <si>
    <t>010106</t>
  </si>
  <si>
    <t>010107</t>
  </si>
  <si>
    <t>020101</t>
  </si>
  <si>
    <t>020102</t>
  </si>
  <si>
    <t>020103</t>
  </si>
  <si>
    <t>010100</t>
  </si>
  <si>
    <t xml:space="preserve">Средномесечно възнаграждение </t>
  </si>
  <si>
    <t>130345786</t>
  </si>
  <si>
    <t>000664357</t>
  </si>
  <si>
    <t>000662769</t>
  </si>
  <si>
    <t>831605845</t>
  </si>
  <si>
    <t>831605813</t>
  </si>
  <si>
    <t>114532352</t>
  </si>
  <si>
    <t>000715054</t>
  </si>
  <si>
    <t>103562052</t>
  </si>
  <si>
    <t>115576405</t>
  </si>
  <si>
    <t>121663601</t>
  </si>
  <si>
    <t>000662790</t>
  </si>
  <si>
    <t>000664332</t>
  </si>
  <si>
    <t>000689150</t>
  </si>
  <si>
    <t>000662776</t>
  </si>
  <si>
    <t>121461642</t>
  </si>
  <si>
    <t>200105779</t>
  </si>
  <si>
    <t>130344823</t>
  </si>
  <si>
    <t>102659833</t>
  </si>
  <si>
    <t>000214050</t>
  </si>
  <si>
    <t>817073726</t>
  </si>
  <si>
    <t>106519070</t>
  </si>
  <si>
    <t>113513064</t>
  </si>
  <si>
    <t>000289081</t>
  </si>
  <si>
    <t>112059210</t>
  </si>
  <si>
    <t>000770111</t>
  </si>
  <si>
    <t>124517480</t>
  </si>
  <si>
    <t>101510103</t>
  </si>
  <si>
    <t>119527829</t>
  </si>
  <si>
    <t>000192383</t>
  </si>
  <si>
    <t>000770246</t>
  </si>
  <si>
    <t>000770257</t>
  </si>
  <si>
    <t>000770225</t>
  </si>
  <si>
    <t>101505152</t>
  </si>
  <si>
    <t>102274111</t>
  </si>
  <si>
    <t>000090019</t>
  </si>
  <si>
    <t>104510514</t>
  </si>
  <si>
    <t>105515902</t>
  </si>
  <si>
    <t>106518890</t>
  </si>
  <si>
    <t>107507217</t>
  </si>
  <si>
    <t>124141302</t>
  </si>
  <si>
    <t>108501669</t>
  </si>
  <si>
    <t>109080582</t>
  </si>
  <si>
    <t>110503990</t>
  </si>
  <si>
    <t>111047073</t>
  </si>
  <si>
    <t>130072241</t>
  </si>
  <si>
    <t>113513858</t>
  </si>
  <si>
    <t>115532049</t>
  </si>
  <si>
    <t>116503980</t>
  </si>
  <si>
    <t>117505556</t>
  </si>
  <si>
    <t>118501906</t>
  </si>
  <si>
    <t>119502733</t>
  </si>
  <si>
    <t>120503871</t>
  </si>
  <si>
    <t>130367715</t>
  </si>
  <si>
    <t>123535874</t>
  </si>
  <si>
    <t>125501290</t>
  </si>
  <si>
    <t>126529015</t>
  </si>
  <si>
    <t>127521092</t>
  </si>
  <si>
    <t>128501598</t>
  </si>
  <si>
    <t>101533917</t>
  </si>
  <si>
    <t>101533931</t>
  </si>
  <si>
    <t>000022025</t>
  </si>
  <si>
    <t>000022044</t>
  </si>
  <si>
    <t>101522447</t>
  </si>
  <si>
    <t>102613775</t>
  </si>
  <si>
    <t>000053088</t>
  </si>
  <si>
    <t>000053202</t>
  </si>
  <si>
    <t>102663909</t>
  </si>
  <si>
    <t>102612100</t>
  </si>
  <si>
    <t>102618523</t>
  </si>
  <si>
    <t>000090065</t>
  </si>
  <si>
    <t>000090147</t>
  </si>
  <si>
    <t>000090033</t>
  </si>
  <si>
    <t>000130104</t>
  </si>
  <si>
    <t>104512579</t>
  </si>
  <si>
    <t>104508837</t>
  </si>
  <si>
    <t>104509202</t>
  </si>
  <si>
    <t>105515375</t>
  </si>
  <si>
    <t>106513498</t>
  </si>
  <si>
    <t>000190083</t>
  </si>
  <si>
    <t>000190119</t>
  </si>
  <si>
    <t>106510388</t>
  </si>
  <si>
    <t>106512909</t>
  </si>
  <si>
    <t>107507982</t>
  </si>
  <si>
    <t>107505537</t>
  </si>
  <si>
    <t>124504885</t>
  </si>
  <si>
    <t>124142404</t>
  </si>
  <si>
    <t>000851111</t>
  </si>
  <si>
    <t>108508788</t>
  </si>
  <si>
    <t>108508560</t>
  </si>
  <si>
    <t>108507348</t>
  </si>
  <si>
    <t>109501412</t>
  </si>
  <si>
    <t>110504291</t>
  </si>
  <si>
    <t>110502867</t>
  </si>
  <si>
    <t>110502461</t>
  </si>
  <si>
    <t>111511773</t>
  </si>
  <si>
    <t>130128163</t>
  </si>
  <si>
    <t>112505488</t>
  </si>
  <si>
    <t>000349201</t>
  </si>
  <si>
    <t>114542439</t>
  </si>
  <si>
    <t>000412255</t>
  </si>
  <si>
    <t>000410031</t>
  </si>
  <si>
    <t>000410049</t>
  </si>
  <si>
    <t>000410056</t>
  </si>
  <si>
    <t>106510662</t>
  </si>
  <si>
    <t>115532654</t>
  </si>
  <si>
    <t>115518099</t>
  </si>
  <si>
    <t>115517517</t>
  </si>
  <si>
    <t>000463386</t>
  </si>
  <si>
    <t>115516059</t>
  </si>
  <si>
    <t>115532871</t>
  </si>
  <si>
    <t>115584804</t>
  </si>
  <si>
    <t>116504387</t>
  </si>
  <si>
    <t>000504032</t>
  </si>
  <si>
    <t>117500566</t>
  </si>
  <si>
    <t>117525838</t>
  </si>
  <si>
    <t>117526194</t>
  </si>
  <si>
    <t>118502097</t>
  </si>
  <si>
    <t>118506069</t>
  </si>
  <si>
    <t>119502651</t>
  </si>
  <si>
    <t>200591288</t>
  </si>
  <si>
    <t>120504642</t>
  </si>
  <si>
    <t>120505630</t>
  </si>
  <si>
    <t>000614404</t>
  </si>
  <si>
    <t>000689015</t>
  </si>
  <si>
    <t>000689022</t>
  </si>
  <si>
    <t>000689047</t>
  </si>
  <si>
    <t>000689061</t>
  </si>
  <si>
    <t>000693654</t>
  </si>
  <si>
    <t>121696971</t>
  </si>
  <si>
    <t>000770022</t>
  </si>
  <si>
    <t>000770047</t>
  </si>
  <si>
    <t>000770054</t>
  </si>
  <si>
    <t>000770061</t>
  </si>
  <si>
    <t>000770264</t>
  </si>
  <si>
    <t>000770086</t>
  </si>
  <si>
    <t>000770093</t>
  </si>
  <si>
    <t>202503899</t>
  </si>
  <si>
    <t>200695116</t>
  </si>
  <si>
    <t>123540775</t>
  </si>
  <si>
    <t>123545288</t>
  </si>
  <si>
    <t>000812172</t>
  </si>
  <si>
    <t>000812208</t>
  </si>
  <si>
    <t>123535867</t>
  </si>
  <si>
    <t>125550070</t>
  </si>
  <si>
    <t>000874028</t>
  </si>
  <si>
    <t>126531685</t>
  </si>
  <si>
    <t>126618510</t>
  </si>
  <si>
    <t>126532456</t>
  </si>
  <si>
    <t>000967532</t>
  </si>
  <si>
    <t>126529734</t>
  </si>
  <si>
    <t>000900131</t>
  </si>
  <si>
    <t>000900163</t>
  </si>
  <si>
    <t>127513804</t>
  </si>
  <si>
    <t>128501819</t>
  </si>
  <si>
    <t>000053191</t>
  </si>
  <si>
    <t>000091879</t>
  </si>
  <si>
    <t>000090154</t>
  </si>
  <si>
    <t>104524994</t>
  </si>
  <si>
    <t>104527481</t>
  </si>
  <si>
    <t>000190101</t>
  </si>
  <si>
    <t>000190090</t>
  </si>
  <si>
    <t>113514110</t>
  </si>
  <si>
    <t>115531627</t>
  </si>
  <si>
    <t>000463361</t>
  </si>
  <si>
    <t>000463379</t>
  </si>
  <si>
    <t>115532832</t>
  </si>
  <si>
    <t>117527022</t>
  </si>
  <si>
    <t>КОЦ РУСЕ ЕООД</t>
  </si>
  <si>
    <t>000689182</t>
  </si>
  <si>
    <t>130485795</t>
  </si>
  <si>
    <t>000900156</t>
  </si>
  <si>
    <t>127521758</t>
  </si>
  <si>
    <t>000689086</t>
  </si>
  <si>
    <t>000770129</t>
  </si>
  <si>
    <t>ЕИК</t>
  </si>
  <si>
    <t>лекари със специалност</t>
  </si>
  <si>
    <t>лекари специализанти</t>
  </si>
  <si>
    <t>санитари и болногледачи</t>
  </si>
  <si>
    <t>висш немедицински персонал</t>
  </si>
  <si>
    <t>друг персонал</t>
  </si>
  <si>
    <t>фармацевти</t>
  </si>
  <si>
    <t>лекари по дентална медицина</t>
  </si>
  <si>
    <t>специалисти по здравни грижи</t>
  </si>
  <si>
    <t>лекари без специалност</t>
  </si>
  <si>
    <t>020100</t>
  </si>
  <si>
    <t>030100</t>
  </si>
  <si>
    <t>за месец</t>
  </si>
  <si>
    <t>Наименование на лечебното заведение</t>
  </si>
  <si>
    <t>010109</t>
  </si>
  <si>
    <t>началници на отделения/клиники</t>
  </si>
  <si>
    <t>010108</t>
  </si>
  <si>
    <t>1_2021</t>
  </si>
  <si>
    <t>2_2021</t>
  </si>
  <si>
    <t>лекари</t>
  </si>
  <si>
    <t xml:space="preserve">други </t>
  </si>
  <si>
    <t>за персонала по трудови правоотношения</t>
  </si>
  <si>
    <t>Начислени разходи за  възнаграждения</t>
  </si>
  <si>
    <t>за наетите по извънтрудови правоотношения</t>
  </si>
  <si>
    <t>за наетите по договори за управление и контрол</t>
  </si>
  <si>
    <t>главни/старши сестри</t>
  </si>
  <si>
    <t>Код Т1</t>
  </si>
  <si>
    <t>Код T6</t>
  </si>
  <si>
    <t>000693711</t>
  </si>
  <si>
    <t xml:space="preserve">Коментари, мнения и препоръки, които бихте желали да споделите: </t>
  </si>
  <si>
    <t>МЕСЕЧЕН ОТЧЕТ ЗА НАЕТИТЕ ЛИЦА, РАЗХОДИ ПЕРСОНАЛ И СРЕДНОМЕСЕЧНИ ВЪЗНАГРАЖДЕНИЯ ПО КАТЕГОРИИ НАЕТИ ЛИЦА</t>
  </si>
  <si>
    <t>Общо:</t>
  </si>
  <si>
    <t>Отработени часове през месеца</t>
  </si>
  <si>
    <t xml:space="preserve">Разходи за обезщетения по чл. 200 до чл. 225 и чл. 331 от КТ </t>
  </si>
  <si>
    <t>Брой физически лица</t>
  </si>
  <si>
    <t>Общо начислени разходи за възнаграждения и обезщетения</t>
  </si>
  <si>
    <t>Разходи за платени отпуски и болнични за сметка на работодателя</t>
  </si>
  <si>
    <t>Средна месечна брутна работна заплата</t>
  </si>
  <si>
    <t>Средномесечна основна работна заплата, определена с договорите</t>
  </si>
  <si>
    <t>Средномесечни ДТВ с постоянен характер, определени с договорите</t>
  </si>
  <si>
    <t>Разходи за ДМС</t>
  </si>
  <si>
    <t>Разходи за ДТВ с постоянен характер</t>
  </si>
  <si>
    <t xml:space="preserve">Разходи за основни заплати </t>
  </si>
  <si>
    <t>Таблица 4: Разходи за осигурителни вноски за смeтка на работодателя, в т.ч.:</t>
  </si>
  <si>
    <t>Средномесечен брой наети лица, преизчислен към пълна заетост</t>
  </si>
  <si>
    <t>МБАЛББ "Св. София" ЕАД</t>
  </si>
  <si>
    <t>СБАЛАГ "Майчин дом" ЕАД</t>
  </si>
  <si>
    <t>СБАЛИПБ "Проф. Иван Киров" ЕАД</t>
  </si>
  <si>
    <t>УМБАЛ "Св. Георги" -  Пловдив ЕАД</t>
  </si>
  <si>
    <t>УМБАЛ "Георги Странски" -  Плевен ЕАД</t>
  </si>
  <si>
    <t>УМБАЛ "Св.Марина" -  Варна ЕАД</t>
  </si>
  <si>
    <t>УСБАЛ по онкология ЕАД</t>
  </si>
  <si>
    <t>СБАЛХЗ ЕАД</t>
  </si>
  <si>
    <t>СБР НК Банкя ЕАД</t>
  </si>
  <si>
    <t>СБР - БМБ Бургас ЕАД</t>
  </si>
  <si>
    <t>МБАЛ Благоевград АД</t>
  </si>
  <si>
    <t>УМБАЛ Бургас АД</t>
  </si>
  <si>
    <t>УМБАЛ "Св. Анна"- Варна АД</t>
  </si>
  <si>
    <t>МОБАЛ "Д-р Стефан Черкезов" АД, Велико Търново</t>
  </si>
  <si>
    <t xml:space="preserve">МБАЛ "Св. Петка" АД, Видин </t>
  </si>
  <si>
    <t xml:space="preserve">МБАЛ "Христо Ботев" АД, Враца </t>
  </si>
  <si>
    <t xml:space="preserve">МБАЛ "Д-р Тота Венкова" АД, Габрово </t>
  </si>
  <si>
    <t xml:space="preserve">МБАЛ "Д-р Ат. Дафовски" АД, Кърджали </t>
  </si>
  <si>
    <t xml:space="preserve">МБАЛ "Д-р Никола Василев" АД Кюстендил </t>
  </si>
  <si>
    <t xml:space="preserve">МБАЛ "Проф. Д-р П.Стоянов" АД, Ловеч </t>
  </si>
  <si>
    <t xml:space="preserve">МБАЛ "Д-р Ст.Илиев" АД, Монтана </t>
  </si>
  <si>
    <t>МБАЛ Пазарджик  АД</t>
  </si>
  <si>
    <t xml:space="preserve">МБАЛ "Рахила Ангелова" АД, Перник </t>
  </si>
  <si>
    <t>УМБАЛ Пловдив АД</t>
  </si>
  <si>
    <t xml:space="preserve">МБАЛ "Св. Ив. Рилски" АД, Разград </t>
  </si>
  <si>
    <t>УМБАЛ "Канев" АД, Русе</t>
  </si>
  <si>
    <t>МБАЛ Силистра АД</t>
  </si>
  <si>
    <t xml:space="preserve">МБАЛ "Д-р Ив. Селимински" АД, Сливен </t>
  </si>
  <si>
    <t xml:space="preserve">МБАЛ "Д-р Братан Шукеров" АД, Смолян </t>
  </si>
  <si>
    <t>МБАЛ "Св. Анна" АД, София</t>
  </si>
  <si>
    <t>МБАЛ Търговище АД</t>
  </si>
  <si>
    <t>МБАЛ Хасково АД</t>
  </si>
  <si>
    <t>МБАЛ Шумен АД</t>
  </si>
  <si>
    <t xml:space="preserve">МБАЛ "Св. Панталеймон" АД, Ямбол </t>
  </si>
  <si>
    <t>СБПЛРПФЗ "Св. Петка Българска" ЕООД гр. Велинград</t>
  </si>
  <si>
    <t>СБАЛББ Перник ЕООД</t>
  </si>
  <si>
    <t xml:space="preserve">СБДПЛББ Роман ЕООД, гр. Роман </t>
  </si>
  <si>
    <t xml:space="preserve">СБПФЗПЛР "Цар Фердинанд 1" ЕООД - с. Искрец </t>
  </si>
  <si>
    <t>СБР Котел ЕООД</t>
  </si>
  <si>
    <t>СБР Тузлата ЕООД</t>
  </si>
  <si>
    <t>СБДПЛРВБ  Мездра  ЕООД</t>
  </si>
  <si>
    <t>СБАЛПФЗ София област ЕООД</t>
  </si>
  <si>
    <t>СБАЛОЗ - София област ЕООД</t>
  </si>
  <si>
    <t>ЦПЗ София ООД</t>
  </si>
  <si>
    <t>МБАЛ "Д-р  Ив.Скендеров" ЕООД Гоце Делчев</t>
  </si>
  <si>
    <t>МБАЛ Разлог ЕООД</t>
  </si>
  <si>
    <t>МБАЛ Югозпадна болница ООД Сандански, Петрич</t>
  </si>
  <si>
    <t>МБАЛ  Карнобат  ЕООД</t>
  </si>
  <si>
    <t>МБАЛ Айтос  ЕООД</t>
  </si>
  <si>
    <t>МБАЛ Поморие  ЕООД</t>
  </si>
  <si>
    <t>МБАЛ Средец  ЕООД</t>
  </si>
  <si>
    <t>МБАЛ  "Царица Йоанна" ЕООД Провадия</t>
  </si>
  <si>
    <t>000092550</t>
  </si>
  <si>
    <t>МБАЛ  Девня ЕООД</t>
  </si>
  <si>
    <t xml:space="preserve">МБАЛ  Павликени  ЕООД  </t>
  </si>
  <si>
    <t>МБАЛ "Д-р Димитър Павлович" ЕООД   Свищов</t>
  </si>
  <si>
    <t>МБАЛ "Св. Иван Рилски" ЕООД - Горна Оряховица</t>
  </si>
  <si>
    <t>МБАЛ "Проф. д-р Г. Златарски" ЕООД Белоградчик</t>
  </si>
  <si>
    <t xml:space="preserve">МБАЛ "Св. Иван Рилски" ЕООД Козлодуй </t>
  </si>
  <si>
    <t>МБАЛ Мездра ЕООД</t>
  </si>
  <si>
    <t>МБАЛ Бяла Слатина  ЕООД</t>
  </si>
  <si>
    <t>МБАЛ "Д-р Теодоси Витанов" ЕООД Габрово</t>
  </si>
  <si>
    <t>МБАЛ "Д-р Стойчо Христов" ЕООД Габрово</t>
  </si>
  <si>
    <t xml:space="preserve">МБАЛ Каварна ЕООД </t>
  </si>
  <si>
    <t xml:space="preserve">МБАЛ Балчик ЕООД </t>
  </si>
  <si>
    <t>МБАЛ Д-р С. Ростовцев ЕООД Момчилград</t>
  </si>
  <si>
    <t>МБАЛ  Живот+ ЕООД  Крумовград</t>
  </si>
  <si>
    <t>МБАЛ Ардино ЕООД</t>
  </si>
  <si>
    <t>МБАЛ "Св. Иван Рилски" ЕООД Дупница</t>
  </si>
  <si>
    <t xml:space="preserve">МБАЛ Троян </t>
  </si>
  <si>
    <t xml:space="preserve">МБАЛ Тетевен </t>
  </si>
  <si>
    <t xml:space="preserve">МБАЛ Луковит </t>
  </si>
  <si>
    <t>МБАЛ ЕООД гр. Берковица Монтана</t>
  </si>
  <si>
    <t>МБАЛ "Св. Николай Чудотворец" ЕООД гр. Лом</t>
  </si>
  <si>
    <t>МБАЛ Велинград ЕООД</t>
  </si>
  <si>
    <t>МБАЛ  Левски ЕООД</t>
  </si>
  <si>
    <t>МБАЛ  Никопол ЕООД</t>
  </si>
  <si>
    <t>МБАЛ Червен бряг ЕООД</t>
  </si>
  <si>
    <t>МБАЛ  Гулянци ЕООД</t>
  </si>
  <si>
    <t>МБАЛ  Кнежа ЕООД</t>
  </si>
  <si>
    <t>МБАЛ Белене ЕООД</t>
  </si>
  <si>
    <t>МБАЛ Първомай ЕООД гр. Първомай</t>
  </si>
  <si>
    <t>МБАЛ "Св. Пантелеймон" ЕООД Пловдив</t>
  </si>
  <si>
    <t>МБАЛ "Д-р Киро Попов" ЕООД Карлово</t>
  </si>
  <si>
    <t>МБАЛ "Св.Мина" ЕООД Пловдив</t>
  </si>
  <si>
    <t>МБАЛ Асеновград ЕООД</t>
  </si>
  <si>
    <t>МБАЛ   Кубрат ЕООД Разград</t>
  </si>
  <si>
    <t>МБАЛ Дулово ЕООД</t>
  </si>
  <si>
    <t>МБАЛ Тутракан ЕООД</t>
  </si>
  <si>
    <t xml:space="preserve">МБАЛ Девин ЕАД </t>
  </si>
  <si>
    <t>Първа МБАЛ София АД</t>
  </si>
  <si>
    <t>Втора МБАЛ - София  АД</t>
  </si>
  <si>
    <t>Четвърта МБАЛ  София  ЕАД</t>
  </si>
  <si>
    <t>Пета МБАЛ София АД</t>
  </si>
  <si>
    <t>МБАЛ Ботевград ЕООД</t>
  </si>
  <si>
    <t>МБАЛ Елин Пелин ЕООД</t>
  </si>
  <si>
    <t>МБАЛ "Проф. д-р  Ал. Герчев" Етрополе ЕООД</t>
  </si>
  <si>
    <t>МБАЛ Ихтиман ЕООД</t>
  </si>
  <si>
    <t>МБАЛ Самоков ЕООД</t>
  </si>
  <si>
    <t>МБАЛ Своге ЕООД</t>
  </si>
  <si>
    <t>МБАЛ Пирдоп АД</t>
  </si>
  <si>
    <t>МБАЛ Чирпан ЕООД</t>
  </si>
  <si>
    <t>МБАЛ Гълъбово ЕАД</t>
  </si>
  <si>
    <t xml:space="preserve">МБАЛ Попово  ЕООД  </t>
  </si>
  <si>
    <t xml:space="preserve">МБАЛ Омуртаг ЕАД </t>
  </si>
  <si>
    <t>МБАЛ Харманли ЕООД</t>
  </si>
  <si>
    <t>МБАЛ "Св. Екатерина"  ЕООД Димитровград</t>
  </si>
  <si>
    <t>МБАЛ Свиленград  ЕООД</t>
  </si>
  <si>
    <t>МБАЛ Велики Преслав ЕООД</t>
  </si>
  <si>
    <t>СБАЛО "Св.Мина"  ЕООД Благоевград</t>
  </si>
  <si>
    <t>СБАЛПФЗ Благоевград ЕООД</t>
  </si>
  <si>
    <t>СБАЛПФЗ Бургас ЕООД</t>
  </si>
  <si>
    <t>СБАГАЛ "Проф. Д-р П Стаматов" ЕООД Варна</t>
  </si>
  <si>
    <t xml:space="preserve">СБАЛПФЗ Варна ЕООД </t>
  </si>
  <si>
    <t xml:space="preserve">СБАЛОЗ Варна ЕООД </t>
  </si>
  <si>
    <t xml:space="preserve">СБОБАЛ Варна ЕООД                                                                                                                                                                           </t>
  </si>
  <si>
    <t>СБАЛПФЗ "Д-р Трейман" ЕООД</t>
  </si>
  <si>
    <t>СБАЛПФЗ  Враца ЕООД</t>
  </si>
  <si>
    <t xml:space="preserve">СБАЛПФЗ Пазарджик ЕООД </t>
  </si>
  <si>
    <t>СБАЛПФЗ  "Д-р Димитър Граматиков"  ЕООД</t>
  </si>
  <si>
    <t>Първа САГБАЛ "Св. София" АД</t>
  </si>
  <si>
    <t>СБАЛОЗ ЕООД  София</t>
  </si>
  <si>
    <t>СБАЛПЗ Стара Загора ЕООД</t>
  </si>
  <si>
    <t>СБАЛПФЗ  Хасково  ЕООД</t>
  </si>
  <si>
    <t>СБАЛО Хасково  ЕООД</t>
  </si>
  <si>
    <t>СБАЛВБ Тополовград  ЕООД</t>
  </si>
  <si>
    <t xml:space="preserve">МБПЛ Стамболийски ЕООД </t>
  </si>
  <si>
    <t>СБПЛР ЕООД Перник</t>
  </si>
  <si>
    <t>СБПЛР  Кремиковци ЕООД</t>
  </si>
  <si>
    <t>000692381</t>
  </si>
  <si>
    <t>СБДПЛР„Панчарево“</t>
  </si>
  <si>
    <t>СБПЛРДЦП "Св. София"  ЕООД</t>
  </si>
  <si>
    <t>СБДПЛР  Бухово ЕООД</t>
  </si>
  <si>
    <t>СБДПЛР  Костенец ЕООД</t>
  </si>
  <si>
    <t>СБПЛР Любимец  ЕООД</t>
  </si>
  <si>
    <t>КОЦ Бургас  ЕООД</t>
  </si>
  <si>
    <t>КОЦ Велико Търново ЕООД</t>
  </si>
  <si>
    <t>КОЦ Враца ЕООД</t>
  </si>
  <si>
    <t>КОЦ Пловдив ЕООД</t>
  </si>
  <si>
    <t>000812197</t>
  </si>
  <si>
    <t>КОЦ Стара Загора ЕООД</t>
  </si>
  <si>
    <t>КОЦ Шумен ЕООД</t>
  </si>
  <si>
    <t>ЦКВЗ Велико Търново ЕООД</t>
  </si>
  <si>
    <t>ЦКВЗ Враца ЕООД</t>
  </si>
  <si>
    <t>ЦКВЗ Пловдив ЕООД</t>
  </si>
  <si>
    <t>ЦПЗ Благоевград ЕООД</t>
  </si>
  <si>
    <t>ЦПЗ "Проф.д-р Иван Темков"Бургас ЕООД</t>
  </si>
  <si>
    <t>ЦПЗ В. Търново ЕООД</t>
  </si>
  <si>
    <t xml:space="preserve">ЦПЗ Враца ЕООД     </t>
  </si>
  <si>
    <t>ЦПЗ "Д-р П Станчев" Добрич  ЕООД</t>
  </si>
  <si>
    <t>ЦПЗ Пловдив ЕООД</t>
  </si>
  <si>
    <t>ЦПЗ Русе ЕООД</t>
  </si>
  <si>
    <t>ЦПЗ Смолян ЕООД</t>
  </si>
  <si>
    <t>ЦПЗ "Проф. Шипковенски" ЕООД София</t>
  </si>
  <si>
    <t>ЦПЗ Стара Загора ЕООД</t>
  </si>
  <si>
    <t>ЦПЗ Хасково ЕООД</t>
  </si>
  <si>
    <t>………………………………………………………………….</t>
  </si>
  <si>
    <t>…………</t>
  </si>
  <si>
    <t xml:space="preserve">УМБАЛСМ "Н. И. Пирогов" ЕАД, гр.София </t>
  </si>
  <si>
    <t>УМБАЛ “Александровска” ЕАД, гр.София</t>
  </si>
  <si>
    <t>УМБАЛ "Св.Екатерина" ЕАД, гр.София</t>
  </si>
  <si>
    <t>УМБАЛ “Царица Йоанна”-ИСУЛ" ЕАД, гр.София</t>
  </si>
  <si>
    <t>УМБАЛ “Св.Наум” ЕАД, гр.София</t>
  </si>
  <si>
    <t xml:space="preserve">СБАЛО "Проф. Бойчо Бойчев" ЕАД, гр.София </t>
  </si>
  <si>
    <t>УМБАЛ “Св.Иван Рилски” ЕАД, гр.София</t>
  </si>
  <si>
    <t>СБАЛДБ "Проф. Иван Митев" ЕАД</t>
  </si>
  <si>
    <t xml:space="preserve">УСБАЛЕ “Акад.Ив.Пенчев”  ЕАД </t>
  </si>
  <si>
    <t>МБАЛ "Национална кардиологична болница” ЕАД, гр.София</t>
  </si>
  <si>
    <t>НСБФТР ЕАД, гр. София</t>
  </si>
  <si>
    <t>МБАЛ Добрич АД</t>
  </si>
  <si>
    <t xml:space="preserve">УМБАЛ "Д-р Ст. Киркович" АД, гр. Стара Загора </t>
  </si>
  <si>
    <t>СБАЛББ ЕООД, гр.Габрово</t>
  </si>
  <si>
    <t>СБАЛББ ЕООД, гр.Троян</t>
  </si>
  <si>
    <t>ДСБПЛББ "Царица Йоанна” ЕООД, гр.Трявна</t>
  </si>
  <si>
    <t>СБР "Марикостиново” ЕООД, с.Марикостиново,  Петрич</t>
  </si>
  <si>
    <t xml:space="preserve">МБАЛ Раковски ЕООД </t>
  </si>
  <si>
    <t>МБАЛ  Исперих ЕООД, Разград</t>
  </si>
  <si>
    <t>МБАЛ "Д-р Юлия Вревска" ЕООД, гр. Бяла</t>
  </si>
  <si>
    <t>МБАЛ "Св. Петка българска- Нова Загора" ЕООД</t>
  </si>
  <si>
    <t>МБАЛ"Проф. д-р Асен Шопов" ЕООД, гр. Златоград</t>
  </si>
  <si>
    <t>МБАЛ"Проф. д-р Константин Чилов"ЕООД, гр. Мадан</t>
  </si>
  <si>
    <t>МБАЛ "Д-р Христо Стамболски" ЕООД гр. Стара Загора</t>
  </si>
  <si>
    <t>МБАЛ "Д-р Д. Чакмаков"  ЕООД, гр. Раднево</t>
  </si>
  <si>
    <t>МБАЛ "Св. Иван Рилски" ЕООДq гр. Елхово</t>
  </si>
  <si>
    <t>Втора САГБАЛ "Шейново" АД</t>
  </si>
  <si>
    <t>МБПЛ "Иван Раев" Сопот ЕООД</t>
  </si>
  <si>
    <t>Personal_Т01</t>
  </si>
  <si>
    <t>Personal_Т02</t>
  </si>
  <si>
    <t>Personal_T03</t>
  </si>
  <si>
    <t>Personal_Т04</t>
  </si>
  <si>
    <t>020104</t>
  </si>
  <si>
    <t>030101</t>
  </si>
  <si>
    <t>030102</t>
  </si>
  <si>
    <t>040101</t>
  </si>
  <si>
    <t>040102</t>
  </si>
  <si>
    <t>040103</t>
  </si>
  <si>
    <t>държавна</t>
  </si>
  <si>
    <t>общинска</t>
  </si>
  <si>
    <t>МБАЛ Лозенец ЕАД, гр. София</t>
  </si>
  <si>
    <t>205967328</t>
  </si>
  <si>
    <t>*КТ - Кодекс на  труда; КТД - Колективен трудов договор; ДТВ - допълнителни трудови възнаграждения; ДМС - допълнително материално стимулиране; СБРЗ - Средна месечна брутна работна заплата; СД - съвет на директорите; ДУК - договор за управление и контрол</t>
  </si>
  <si>
    <t>Разходи за ДТВ с непостоянен характер, съгл. КТ, КТД и/или др. норми*</t>
  </si>
  <si>
    <t>Допълнителни възнаграждения за подкрепа на работещи в заплаха от COVID-19**</t>
  </si>
  <si>
    <t>1_2022</t>
  </si>
  <si>
    <t>3_2021</t>
  </si>
  <si>
    <t>4_2021</t>
  </si>
  <si>
    <t>5_2021</t>
  </si>
  <si>
    <t>6_2021</t>
  </si>
  <si>
    <t>7_2021</t>
  </si>
  <si>
    <t>8_2021</t>
  </si>
  <si>
    <t>9_2021</t>
  </si>
  <si>
    <t>10_2021</t>
  </si>
  <si>
    <t>11_2021</t>
  </si>
  <si>
    <t>12_2021</t>
  </si>
  <si>
    <t>2_2022</t>
  </si>
  <si>
    <t>3_2022</t>
  </si>
  <si>
    <t>4_2022</t>
  </si>
  <si>
    <t>5_2022</t>
  </si>
  <si>
    <t>6_2022</t>
  </si>
  <si>
    <t>7_2022</t>
  </si>
  <si>
    <t>8_2022</t>
  </si>
  <si>
    <t>9_2022</t>
  </si>
  <si>
    <t>10_2022</t>
  </si>
  <si>
    <t>11_2022</t>
  </si>
  <si>
    <t>12_2022</t>
  </si>
  <si>
    <t>ЕЕОФ за персонала в държавните и общинските ЛЗБП версия 1.0 2021 г.</t>
  </si>
  <si>
    <t>Таблица 1: Персонал по трудови правоотношения,  в т.ч. по категории:</t>
  </si>
  <si>
    <t>Общ брой бални единици</t>
  </si>
  <si>
    <t>** Допълнителни възнаграждения за подкрепа на работещи в системата на здравеопазването в условия на заплаха за общественото здраве от COVID-19, по ОП „Развитие на човешките ресурси” 2014-2020 г.</t>
  </si>
  <si>
    <t>Таблица 3: Възнаграждения по договори с членовете на изпълнителните и контролните органи на ЛЗБП:</t>
  </si>
  <si>
    <t>Таблица 2: Наети лица по извън трудови правоотношения, в т. ч.:</t>
  </si>
  <si>
    <t>член на СД*</t>
  </si>
  <si>
    <t>изпълнителен директор</t>
  </si>
  <si>
    <t>030105</t>
  </si>
  <si>
    <t xml:space="preserve">прокурист </t>
  </si>
  <si>
    <t>030106</t>
  </si>
  <si>
    <t>управител</t>
  </si>
  <si>
    <t>030107</t>
  </si>
  <si>
    <t xml:space="preserve">контрольор </t>
  </si>
  <si>
    <t>Доп. възнаграждения за персонала, ангажиран в борбата срещу COVID-19, изплатени с приходи от НЗОК***</t>
  </si>
  <si>
    <t>*** Допълнителни възнаграждения за персонала, ангажиран в борбата срещу COVID-19, изплатени с приходи от НЗОК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</si>
</sst>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лв.&quot;"/>
    <numFmt numFmtId="165" formatCode="dd/mm/yyyy\ &quot;г.&quot;;@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5" tint="-0.249977111117893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0"/>
      <color theme="5" tint="-0.24997711111789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hair">
        <color indexed="64"/>
      </right>
      <top style="hair">
        <color indexed="64"/>
      </top>
      <bottom style="double">
        <color auto="1"/>
      </bottom>
      <diagonal/>
    </border>
    <border>
      <left/>
      <right style="double">
        <color indexed="64"/>
      </right>
      <top style="double">
        <color auto="1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auto="1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172">
    <xf numFmtId="0" fontId="0" fillId="0" borderId="0" xfId="0"/>
    <xf numFmtId="49" fontId="2" fillId="0" borderId="1" xfId="2" applyNumberFormat="1" applyFont="1" applyFill="1" applyBorder="1" applyAlignment="1">
      <alignment horizontal="left"/>
    </xf>
    <xf numFmtId="0" fontId="2" fillId="0" borderId="1" xfId="2" applyFont="1" applyFill="1" applyBorder="1" applyAlignment="1"/>
    <xf numFmtId="49" fontId="0" fillId="0" borderId="0" xfId="0" applyNumberFormat="1" applyAlignment="1">
      <alignment horizontal="left"/>
    </xf>
    <xf numFmtId="0" fontId="2" fillId="0" borderId="2" xfId="2" applyFont="1" applyFill="1" applyBorder="1" applyAlignment="1"/>
    <xf numFmtId="49" fontId="0" fillId="0" borderId="0" xfId="0" applyNumberFormat="1"/>
    <xf numFmtId="0" fontId="7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 indent="2"/>
    </xf>
    <xf numFmtId="0" fontId="4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1" fillId="2" borderId="0" xfId="0" applyFont="1" applyFill="1" applyBorder="1" applyProtection="1"/>
    <xf numFmtId="0" fontId="10" fillId="2" borderId="0" xfId="1" applyFont="1" applyFill="1" applyBorder="1" applyAlignment="1" applyProtection="1">
      <alignment horizontal="center" vertical="center" wrapText="1"/>
    </xf>
    <xf numFmtId="49" fontId="10" fillId="2" borderId="0" xfId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/>
    </xf>
    <xf numFmtId="49" fontId="11" fillId="2" borderId="0" xfId="0" applyNumberFormat="1" applyFont="1" applyFill="1" applyBorder="1" applyProtection="1"/>
    <xf numFmtId="164" fontId="9" fillId="4" borderId="3" xfId="1" applyNumberFormat="1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14" fontId="10" fillId="2" borderId="0" xfId="1" applyNumberFormat="1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Protection="1"/>
    <xf numFmtId="3" fontId="9" fillId="4" borderId="3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wrapText="1"/>
    </xf>
    <xf numFmtId="49" fontId="2" fillId="0" borderId="0" xfId="2" applyNumberFormat="1" applyFont="1" applyFill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2" fillId="0" borderId="0" xfId="2" applyFont="1" applyFill="1" applyBorder="1" applyAlignment="1"/>
    <xf numFmtId="0" fontId="0" fillId="0" borderId="2" xfId="0" applyBorder="1"/>
    <xf numFmtId="49" fontId="0" fillId="0" borderId="0" xfId="0" applyNumberFormat="1" applyBorder="1" applyAlignment="1">
      <alignment horizontal="left"/>
    </xf>
    <xf numFmtId="0" fontId="4" fillId="4" borderId="4" xfId="0" applyFont="1" applyFill="1" applyBorder="1" applyProtection="1"/>
    <xf numFmtId="0" fontId="4" fillId="4" borderId="4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vertical="center"/>
    </xf>
    <xf numFmtId="0" fontId="13" fillId="4" borderId="7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3" fontId="9" fillId="4" borderId="29" xfId="1" applyNumberFormat="1" applyFont="1" applyFill="1" applyBorder="1" applyAlignment="1" applyProtection="1">
      <alignment horizontal="center" vertical="center"/>
    </xf>
    <xf numFmtId="164" fontId="9" fillId="4" borderId="29" xfId="1" applyNumberFormat="1" applyFont="1" applyFill="1" applyBorder="1" applyAlignment="1" applyProtection="1">
      <alignment vertical="center"/>
    </xf>
    <xf numFmtId="0" fontId="8" fillId="4" borderId="27" xfId="0" applyFont="1" applyFill="1" applyBorder="1" applyAlignment="1" applyProtection="1">
      <alignment horizontal="left" vertical="center" wrapText="1"/>
    </xf>
    <xf numFmtId="0" fontId="6" fillId="4" borderId="24" xfId="1" applyFont="1" applyFill="1" applyBorder="1" applyAlignment="1" applyProtection="1"/>
    <xf numFmtId="0" fontId="6" fillId="4" borderId="25" xfId="1" applyFont="1" applyFill="1" applyBorder="1" applyAlignment="1" applyProtection="1"/>
    <xf numFmtId="0" fontId="6" fillId="4" borderId="26" xfId="1" applyFont="1" applyFill="1" applyBorder="1" applyAlignment="1" applyProtection="1"/>
    <xf numFmtId="0" fontId="4" fillId="4" borderId="24" xfId="0" applyFont="1" applyFill="1" applyBorder="1" applyProtection="1"/>
    <xf numFmtId="0" fontId="4" fillId="4" borderId="25" xfId="0" applyFont="1" applyFill="1" applyBorder="1" applyProtection="1"/>
    <xf numFmtId="0" fontId="4" fillId="4" borderId="26" xfId="0" applyFont="1" applyFill="1" applyBorder="1" applyProtection="1"/>
    <xf numFmtId="164" fontId="4" fillId="2" borderId="0" xfId="0" applyNumberFormat="1" applyFont="1" applyFill="1" applyBorder="1" applyProtection="1"/>
    <xf numFmtId="0" fontId="8" fillId="4" borderId="12" xfId="0" applyFont="1" applyFill="1" applyBorder="1" applyAlignment="1" applyProtection="1">
      <alignment horizontal="right" vertical="center" wrapText="1"/>
    </xf>
    <xf numFmtId="0" fontId="8" fillId="4" borderId="28" xfId="0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Protection="1"/>
    <xf numFmtId="0" fontId="16" fillId="2" borderId="0" xfId="0" applyFont="1" applyFill="1" applyBorder="1" applyProtection="1"/>
    <xf numFmtId="0" fontId="20" fillId="2" borderId="0" xfId="0" applyFont="1" applyFill="1" applyBorder="1" applyAlignment="1" applyProtection="1">
      <alignment vertical="top" wrapText="1"/>
    </xf>
    <xf numFmtId="0" fontId="15" fillId="4" borderId="6" xfId="0" applyFont="1" applyFill="1" applyBorder="1" applyAlignment="1" applyProtection="1">
      <alignment vertical="top" wrapText="1"/>
    </xf>
    <xf numFmtId="0" fontId="16" fillId="4" borderId="6" xfId="0" applyFont="1" applyFill="1" applyBorder="1" applyProtection="1"/>
    <xf numFmtId="0" fontId="16" fillId="4" borderId="6" xfId="0" applyFont="1" applyFill="1" applyBorder="1" applyAlignment="1" applyProtection="1">
      <alignment horizontal="center"/>
    </xf>
    <xf numFmtId="0" fontId="15" fillId="4" borderId="8" xfId="0" applyFont="1" applyFill="1" applyBorder="1" applyProtection="1"/>
    <xf numFmtId="14" fontId="15" fillId="4" borderId="39" xfId="0" applyNumberFormat="1" applyFont="1" applyFill="1" applyBorder="1" applyAlignment="1" applyProtection="1">
      <alignment horizontal="right" vertical="center" wrapText="1"/>
    </xf>
    <xf numFmtId="0" fontId="3" fillId="4" borderId="39" xfId="0" applyFont="1" applyFill="1" applyBorder="1" applyAlignment="1" applyProtection="1">
      <alignment horizontal="right"/>
    </xf>
    <xf numFmtId="0" fontId="11" fillId="4" borderId="3" xfId="0" applyFont="1" applyFill="1" applyBorder="1" applyAlignment="1" applyProtection="1">
      <alignment horizontal="center" vertical="center" wrapText="1"/>
    </xf>
    <xf numFmtId="49" fontId="24" fillId="2" borderId="0" xfId="0" applyNumberFormat="1" applyFont="1" applyFill="1" applyBorder="1" applyProtection="1"/>
    <xf numFmtId="49" fontId="23" fillId="2" borderId="0" xfId="0" applyNumberFormat="1" applyFont="1" applyFill="1" applyBorder="1" applyProtection="1"/>
    <xf numFmtId="165" fontId="0" fillId="0" borderId="0" xfId="0" applyNumberFormat="1"/>
    <xf numFmtId="0" fontId="11" fillId="4" borderId="0" xfId="0" applyFont="1" applyFill="1" applyBorder="1" applyAlignment="1" applyProtection="1">
      <alignment horizontal="left" wrapText="1" indent="2"/>
    </xf>
    <xf numFmtId="165" fontId="25" fillId="4" borderId="0" xfId="0" quotePrefix="1" applyNumberFormat="1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wrapText="1"/>
    </xf>
    <xf numFmtId="0" fontId="20" fillId="4" borderId="0" xfId="0" applyFont="1" applyFill="1" applyBorder="1" applyAlignment="1" applyProtection="1">
      <alignment vertical="top" wrapText="1"/>
    </xf>
    <xf numFmtId="0" fontId="10" fillId="4" borderId="0" xfId="1" applyFont="1" applyFill="1" applyBorder="1" applyAlignment="1" applyProtection="1">
      <alignment horizontal="center" vertical="center" wrapText="1"/>
    </xf>
    <xf numFmtId="0" fontId="22" fillId="4" borderId="0" xfId="1" applyFont="1" applyFill="1" applyBorder="1" applyAlignment="1" applyProtection="1"/>
    <xf numFmtId="0" fontId="10" fillId="4" borderId="0" xfId="0" applyFont="1" applyFill="1" applyBorder="1" applyProtection="1"/>
    <xf numFmtId="0" fontId="22" fillId="4" borderId="0" xfId="0" applyFont="1" applyFill="1" applyBorder="1" applyProtection="1"/>
    <xf numFmtId="0" fontId="23" fillId="4" borderId="0" xfId="0" applyFont="1" applyFill="1" applyBorder="1" applyProtection="1"/>
    <xf numFmtId="0" fontId="0" fillId="5" borderId="1" xfId="0" applyFill="1" applyBorder="1"/>
    <xf numFmtId="49" fontId="2" fillId="5" borderId="1" xfId="2" applyNumberFormat="1" applyFont="1" applyFill="1" applyBorder="1" applyAlignment="1">
      <alignment horizontal="left"/>
    </xf>
    <xf numFmtId="0" fontId="27" fillId="2" borderId="0" xfId="0" applyFont="1" applyFill="1" applyBorder="1" applyAlignment="1" applyProtection="1">
      <alignment vertical="center"/>
    </xf>
    <xf numFmtId="0" fontId="24" fillId="2" borderId="0" xfId="0" applyFont="1" applyFill="1" applyBorder="1" applyProtection="1"/>
    <xf numFmtId="0" fontId="24" fillId="4" borderId="4" xfId="0" applyFont="1" applyFill="1" applyBorder="1" applyAlignment="1" applyProtection="1">
      <alignment horizontal="center"/>
    </xf>
    <xf numFmtId="49" fontId="2" fillId="5" borderId="0" xfId="2" applyNumberFormat="1" applyFont="1" applyFill="1" applyBorder="1" applyAlignment="1">
      <alignment horizontal="left"/>
    </xf>
    <xf numFmtId="0" fontId="2" fillId="5" borderId="0" xfId="2" applyFont="1" applyFill="1" applyBorder="1" applyAlignment="1"/>
    <xf numFmtId="0" fontId="0" fillId="5" borderId="0" xfId="0" applyFill="1"/>
    <xf numFmtId="0" fontId="29" fillId="0" borderId="0" xfId="0" applyFont="1" applyAlignment="1">
      <alignment vertical="center"/>
    </xf>
    <xf numFmtId="0" fontId="14" fillId="4" borderId="6" xfId="0" applyFont="1" applyFill="1" applyBorder="1" applyAlignment="1" applyProtection="1">
      <alignment horizontal="center"/>
    </xf>
    <xf numFmtId="0" fontId="14" fillId="4" borderId="15" xfId="0" applyFont="1" applyFill="1" applyBorder="1" applyAlignment="1" applyProtection="1">
      <alignment horizontal="center"/>
    </xf>
    <xf numFmtId="0" fontId="13" fillId="4" borderId="17" xfId="0" applyFont="1" applyFill="1" applyBorder="1" applyAlignment="1" applyProtection="1">
      <alignment horizontal="center" vertical="center" wrapText="1"/>
    </xf>
    <xf numFmtId="164" fontId="11" fillId="4" borderId="3" xfId="1" applyNumberFormat="1" applyFont="1" applyFill="1" applyBorder="1" applyAlignment="1" applyProtection="1">
      <alignment vertical="center"/>
    </xf>
    <xf numFmtId="164" fontId="11" fillId="4" borderId="3" xfId="1" applyNumberFormat="1" applyFont="1" applyFill="1" applyBorder="1" applyAlignment="1" applyProtection="1">
      <alignment horizontal="right" vertical="center"/>
    </xf>
    <xf numFmtId="164" fontId="11" fillId="4" borderId="3" xfId="1" applyNumberFormat="1" applyFont="1" applyFill="1" applyBorder="1" applyAlignment="1" applyProtection="1">
      <alignment horizontal="right"/>
    </xf>
    <xf numFmtId="164" fontId="11" fillId="4" borderId="13" xfId="1" applyNumberFormat="1" applyFont="1" applyFill="1" applyBorder="1" applyAlignment="1" applyProtection="1">
      <alignment horizontal="right" vertical="center"/>
    </xf>
    <xf numFmtId="164" fontId="10" fillId="4" borderId="0" xfId="1" applyNumberFormat="1" applyFont="1" applyFill="1" applyBorder="1" applyAlignment="1" applyProtection="1">
      <alignment horizontal="right"/>
    </xf>
    <xf numFmtId="164" fontId="10" fillId="4" borderId="11" xfId="1" applyNumberFormat="1" applyFont="1" applyFill="1" applyBorder="1" applyAlignment="1" applyProtection="1"/>
    <xf numFmtId="164" fontId="10" fillId="4" borderId="15" xfId="1" applyNumberFormat="1" applyFont="1" applyFill="1" applyBorder="1" applyAlignment="1" applyProtection="1"/>
    <xf numFmtId="0" fontId="26" fillId="2" borderId="0" xfId="0" applyFont="1" applyFill="1" applyBorder="1" applyProtection="1"/>
    <xf numFmtId="0" fontId="23" fillId="2" borderId="0" xfId="0" applyFont="1" applyFill="1" applyBorder="1" applyProtection="1"/>
    <xf numFmtId="49" fontId="15" fillId="2" borderId="37" xfId="0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37" xfId="0" applyNumberFormat="1" applyFont="1" applyFill="1" applyBorder="1" applyProtection="1">
      <protection locked="0" hidden="1"/>
    </xf>
    <xf numFmtId="0" fontId="18" fillId="2" borderId="21" xfId="0" applyFont="1" applyFill="1" applyBorder="1" applyAlignment="1" applyProtection="1">
      <alignment horizontal="center"/>
      <protection locked="0" hidden="1"/>
    </xf>
    <xf numFmtId="3" fontId="19" fillId="2" borderId="22" xfId="1" applyNumberFormat="1" applyFont="1" applyFill="1" applyBorder="1" applyAlignment="1" applyProtection="1">
      <alignment horizontal="center"/>
      <protection locked="0" hidden="1"/>
    </xf>
    <xf numFmtId="164" fontId="19" fillId="2" borderId="21" xfId="1" applyNumberFormat="1" applyFont="1" applyFill="1" applyBorder="1" applyAlignment="1" applyProtection="1">
      <protection locked="0" hidden="1"/>
    </xf>
    <xf numFmtId="164" fontId="19" fillId="2" borderId="22" xfId="1" applyNumberFormat="1" applyFont="1" applyFill="1" applyBorder="1" applyAlignment="1" applyProtection="1">
      <protection locked="0" hidden="1"/>
    </xf>
    <xf numFmtId="164" fontId="30" fillId="2" borderId="21" xfId="1" applyNumberFormat="1" applyFont="1" applyFill="1" applyBorder="1" applyAlignment="1" applyProtection="1">
      <protection locked="0" hidden="1"/>
    </xf>
    <xf numFmtId="164" fontId="30" fillId="2" borderId="22" xfId="1" applyNumberFormat="1" applyFont="1" applyFill="1" applyBorder="1" applyAlignment="1" applyProtection="1">
      <protection locked="0" hidden="1"/>
    </xf>
    <xf numFmtId="0" fontId="18" fillId="2" borderId="22" xfId="0" applyFont="1" applyFill="1" applyBorder="1" applyAlignment="1" applyProtection="1">
      <alignment horizontal="center"/>
      <protection locked="0" hidden="1"/>
    </xf>
    <xf numFmtId="0" fontId="18" fillId="2" borderId="23" xfId="0" applyFont="1" applyFill="1" applyBorder="1" applyAlignment="1" applyProtection="1">
      <alignment horizontal="center"/>
      <protection locked="0" hidden="1"/>
    </xf>
    <xf numFmtId="3" fontId="19" fillId="2" borderId="23" xfId="1" applyNumberFormat="1" applyFont="1" applyFill="1" applyBorder="1" applyAlignment="1" applyProtection="1">
      <alignment horizontal="center"/>
      <protection locked="0" hidden="1"/>
    </xf>
    <xf numFmtId="164" fontId="19" fillId="2" borderId="23" xfId="1" applyNumberFormat="1" applyFont="1" applyFill="1" applyBorder="1" applyAlignment="1" applyProtection="1">
      <protection locked="0" hidden="1"/>
    </xf>
    <xf numFmtId="164" fontId="30" fillId="2" borderId="23" xfId="1" applyNumberFormat="1" applyFont="1" applyFill="1" applyBorder="1" applyAlignment="1" applyProtection="1">
      <protection locked="0" hidden="1"/>
    </xf>
    <xf numFmtId="0" fontId="4" fillId="2" borderId="0" xfId="0" applyFont="1" applyFill="1" applyBorder="1" applyAlignment="1" applyProtection="1">
      <alignment horizontal="left" vertical="top"/>
      <protection locked="0" hidden="1"/>
    </xf>
    <xf numFmtId="0" fontId="4" fillId="2" borderId="8" xfId="0" applyFont="1" applyFill="1" applyBorder="1" applyAlignment="1" applyProtection="1">
      <alignment horizontal="left" vertical="top"/>
      <protection locked="0" hidden="1"/>
    </xf>
    <xf numFmtId="0" fontId="4" fillId="2" borderId="4" xfId="0" applyFont="1" applyFill="1" applyBorder="1" applyAlignment="1" applyProtection="1">
      <alignment horizontal="left" vertical="top"/>
      <protection locked="0" hidden="1"/>
    </xf>
    <xf numFmtId="0" fontId="4" fillId="2" borderId="9" xfId="0" applyFont="1" applyFill="1" applyBorder="1" applyAlignment="1" applyProtection="1">
      <alignment horizontal="left" vertical="top"/>
      <protection locked="0" hidden="1"/>
    </xf>
    <xf numFmtId="0" fontId="4" fillId="2" borderId="10" xfId="0" applyFont="1" applyFill="1" applyBorder="1" applyAlignment="1" applyProtection="1">
      <alignment horizontal="left" vertical="top"/>
      <protection locked="0" hidden="1"/>
    </xf>
    <xf numFmtId="0" fontId="4" fillId="2" borderId="11" xfId="0" applyFont="1" applyFill="1" applyBorder="1" applyAlignment="1" applyProtection="1">
      <alignment horizontal="left" vertical="top"/>
      <protection locked="0" hidden="1"/>
    </xf>
    <xf numFmtId="0" fontId="4" fillId="2" borderId="14" xfId="0" applyFont="1" applyFill="1" applyBorder="1" applyAlignment="1" applyProtection="1">
      <alignment horizontal="left" vertical="top"/>
      <protection locked="0" hidden="1"/>
    </xf>
    <xf numFmtId="0" fontId="4" fillId="2" borderId="6" xfId="0" applyFont="1" applyFill="1" applyBorder="1" applyAlignment="1" applyProtection="1">
      <alignment horizontal="left" vertical="top"/>
      <protection locked="0" hidden="1"/>
    </xf>
    <xf numFmtId="0" fontId="4" fillId="2" borderId="15" xfId="0" applyFont="1" applyFill="1" applyBorder="1" applyAlignment="1" applyProtection="1">
      <alignment horizontal="left" vertical="top"/>
      <protection locked="0" hidden="1"/>
    </xf>
    <xf numFmtId="0" fontId="8" fillId="4" borderId="16" xfId="0" applyFont="1" applyFill="1" applyBorder="1" applyAlignment="1" applyProtection="1">
      <alignment horizontal="left" vertical="center" wrapText="1"/>
    </xf>
    <xf numFmtId="164" fontId="9" fillId="4" borderId="13" xfId="1" applyNumberFormat="1" applyFont="1" applyFill="1" applyBorder="1" applyAlignment="1" applyProtection="1">
      <alignment horizontal="right" vertical="center"/>
    </xf>
    <xf numFmtId="0" fontId="2" fillId="5" borderId="1" xfId="2" applyFont="1" applyFill="1" applyBorder="1" applyAlignment="1"/>
    <xf numFmtId="0" fontId="11" fillId="4" borderId="13" xfId="0" applyFont="1" applyFill="1" applyBorder="1" applyAlignment="1" applyProtection="1">
      <alignment horizontal="center" vertical="center" wrapText="1"/>
    </xf>
    <xf numFmtId="164" fontId="10" fillId="4" borderId="6" xfId="1" applyNumberFormat="1" applyFont="1" applyFill="1" applyBorder="1" applyAlignment="1" applyProtection="1">
      <alignment horizontal="right"/>
    </xf>
    <xf numFmtId="164" fontId="6" fillId="4" borderId="41" xfId="1" applyNumberFormat="1" applyFont="1" applyFill="1" applyBorder="1" applyAlignment="1" applyProtection="1">
      <alignment horizontal="right"/>
    </xf>
    <xf numFmtId="164" fontId="6" fillId="4" borderId="42" xfId="1" applyNumberFormat="1" applyFont="1" applyFill="1" applyBorder="1" applyAlignment="1" applyProtection="1">
      <alignment horizontal="right"/>
    </xf>
    <xf numFmtId="164" fontId="6" fillId="4" borderId="43" xfId="1" applyNumberFormat="1" applyFont="1" applyFill="1" applyBorder="1" applyAlignment="1" applyProtection="1">
      <alignment horizontal="right"/>
    </xf>
    <xf numFmtId="164" fontId="9" fillId="4" borderId="38" xfId="1" applyNumberFormat="1" applyFont="1" applyFill="1" applyBorder="1" applyAlignment="1" applyProtection="1">
      <alignment vertical="center"/>
    </xf>
    <xf numFmtId="0" fontId="4" fillId="4" borderId="44" xfId="0" applyFont="1" applyFill="1" applyBorder="1" applyProtection="1"/>
    <xf numFmtId="164" fontId="9" fillId="4" borderId="17" xfId="1" applyNumberFormat="1" applyFont="1" applyFill="1" applyBorder="1" applyAlignment="1" applyProtection="1">
      <alignment vertical="center"/>
    </xf>
    <xf numFmtId="164" fontId="6" fillId="2" borderId="41" xfId="1" applyNumberFormat="1" applyFont="1" applyFill="1" applyBorder="1" applyAlignment="1" applyProtection="1">
      <protection locked="0" hidden="1"/>
    </xf>
    <xf numFmtId="164" fontId="6" fillId="2" borderId="42" xfId="1" applyNumberFormat="1" applyFont="1" applyFill="1" applyBorder="1" applyAlignment="1" applyProtection="1">
      <protection locked="0" hidden="1"/>
    </xf>
    <xf numFmtId="164" fontId="6" fillId="2" borderId="43" xfId="1" applyNumberFormat="1" applyFont="1" applyFill="1" applyBorder="1" applyAlignment="1" applyProtection="1">
      <protection locked="0" hidden="1"/>
    </xf>
    <xf numFmtId="0" fontId="12" fillId="2" borderId="0" xfId="0" applyFont="1" applyFill="1" applyBorder="1" applyAlignment="1" applyProtection="1">
      <alignment vertical="center" wrapText="1"/>
    </xf>
    <xf numFmtId="164" fontId="9" fillId="2" borderId="0" xfId="1" applyNumberFormat="1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center" vertical="center" wrapText="1"/>
    </xf>
    <xf numFmtId="164" fontId="9" fillId="2" borderId="0" xfId="1" applyNumberFormat="1" applyFont="1" applyFill="1" applyBorder="1" applyAlignment="1" applyProtection="1">
      <alignment vertical="center"/>
    </xf>
    <xf numFmtId="0" fontId="13" fillId="4" borderId="47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right"/>
      <protection locked="0" hidden="1"/>
    </xf>
    <xf numFmtId="164" fontId="6" fillId="2" borderId="21" xfId="1" applyNumberFormat="1" applyFont="1" applyFill="1" applyBorder="1" applyAlignment="1" applyProtection="1">
      <alignment horizontal="right"/>
      <protection locked="0" hidden="1"/>
    </xf>
    <xf numFmtId="0" fontId="4" fillId="2" borderId="22" xfId="0" applyFont="1" applyFill="1" applyBorder="1" applyAlignment="1" applyProtection="1">
      <alignment horizontal="right"/>
      <protection locked="0" hidden="1"/>
    </xf>
    <xf numFmtId="164" fontId="6" fillId="2" borderId="22" xfId="1" applyNumberFormat="1" applyFont="1" applyFill="1" applyBorder="1" applyAlignment="1" applyProtection="1">
      <alignment horizontal="right"/>
      <protection locked="0" hidden="1"/>
    </xf>
    <xf numFmtId="0" fontId="4" fillId="2" borderId="23" xfId="0" applyFont="1" applyFill="1" applyBorder="1" applyAlignment="1" applyProtection="1">
      <alignment horizontal="right"/>
      <protection locked="0" hidden="1"/>
    </xf>
    <xf numFmtId="164" fontId="6" fillId="2" borderId="23" xfId="1" applyNumberFormat="1" applyFont="1" applyFill="1" applyBorder="1" applyAlignment="1" applyProtection="1">
      <alignment horizontal="right"/>
      <protection locked="0" hidden="1"/>
    </xf>
    <xf numFmtId="0" fontId="4" fillId="2" borderId="45" xfId="0" applyFont="1" applyFill="1" applyBorder="1" applyAlignment="1" applyProtection="1">
      <alignment horizontal="right"/>
      <protection locked="0" hidden="1"/>
    </xf>
    <xf numFmtId="164" fontId="6" fillId="2" borderId="45" xfId="1" applyNumberFormat="1" applyFont="1" applyFill="1" applyBorder="1" applyAlignment="1" applyProtection="1">
      <alignment horizontal="right"/>
      <protection locked="0" hidden="1"/>
    </xf>
    <xf numFmtId="0" fontId="12" fillId="4" borderId="48" xfId="0" applyFont="1" applyFill="1" applyBorder="1" applyAlignment="1" applyProtection="1">
      <alignment horizontal="center" vertical="center" wrapText="1"/>
    </xf>
    <xf numFmtId="0" fontId="4" fillId="4" borderId="49" xfId="0" applyFont="1" applyFill="1" applyBorder="1" applyProtection="1"/>
    <xf numFmtId="0" fontId="4" fillId="2" borderId="50" xfId="0" applyFont="1" applyFill="1" applyBorder="1" applyAlignment="1" applyProtection="1">
      <alignment horizontal="right"/>
      <protection locked="0" hidden="1"/>
    </xf>
    <xf numFmtId="164" fontId="6" fillId="2" borderId="50" xfId="1" applyNumberFormat="1" applyFont="1" applyFill="1" applyBorder="1" applyAlignment="1" applyProtection="1">
      <alignment horizontal="right"/>
      <protection locked="0" hidden="1"/>
    </xf>
    <xf numFmtId="1" fontId="6" fillId="2" borderId="46" xfId="1" applyNumberFormat="1" applyFont="1" applyFill="1" applyBorder="1" applyAlignment="1" applyProtection="1">
      <alignment horizontal="right"/>
      <protection locked="0" hidden="1"/>
    </xf>
    <xf numFmtId="1" fontId="6" fillId="2" borderId="51" xfId="1" applyNumberFormat="1" applyFont="1" applyFill="1" applyBorder="1" applyAlignment="1" applyProtection="1">
      <alignment horizontal="right"/>
      <protection locked="0" hidden="1"/>
    </xf>
    <xf numFmtId="1" fontId="6" fillId="2" borderId="42" xfId="1" applyNumberFormat="1" applyFont="1" applyFill="1" applyBorder="1" applyAlignment="1" applyProtection="1">
      <alignment horizontal="right"/>
      <protection locked="0" hidden="1"/>
    </xf>
    <xf numFmtId="0" fontId="28" fillId="2" borderId="0" xfId="1" applyNumberFormat="1" applyFont="1" applyFill="1" applyBorder="1" applyAlignment="1" applyProtection="1">
      <protection hidden="1"/>
    </xf>
    <xf numFmtId="0" fontId="28" fillId="2" borderId="0" xfId="0" applyNumberFormat="1" applyFont="1" applyFill="1" applyBorder="1" applyProtection="1">
      <protection hidden="1"/>
    </xf>
    <xf numFmtId="0" fontId="28" fillId="2" borderId="0" xfId="0" applyFont="1" applyFill="1" applyBorder="1" applyProtection="1">
      <protection hidden="1"/>
    </xf>
    <xf numFmtId="0" fontId="21" fillId="4" borderId="14" xfId="1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alignment horizontal="left" vertical="center" wrapText="1"/>
    </xf>
    <xf numFmtId="1" fontId="17" fillId="3" borderId="5" xfId="0" applyNumberFormat="1" applyFont="1" applyFill="1" applyBorder="1" applyAlignment="1" applyProtection="1">
      <alignment horizontal="center" vertical="center" wrapText="1"/>
    </xf>
    <xf numFmtId="1" fontId="17" fillId="3" borderId="0" xfId="0" applyNumberFormat="1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/>
    </xf>
    <xf numFmtId="0" fontId="4" fillId="4" borderId="30" xfId="0" applyFont="1" applyFill="1" applyBorder="1" applyAlignment="1" applyProtection="1">
      <alignment horizontal="left"/>
    </xf>
    <xf numFmtId="0" fontId="4" fillId="4" borderId="31" xfId="0" applyFont="1" applyFill="1" applyBorder="1" applyAlignment="1" applyProtection="1">
      <alignment horizontal="left"/>
    </xf>
    <xf numFmtId="0" fontId="4" fillId="4" borderId="19" xfId="0" applyFont="1" applyFill="1" applyBorder="1" applyAlignment="1" applyProtection="1">
      <alignment horizontal="left"/>
    </xf>
    <xf numFmtId="0" fontId="4" fillId="4" borderId="32" xfId="0" applyFont="1" applyFill="1" applyBorder="1" applyAlignment="1" applyProtection="1">
      <alignment horizontal="left"/>
    </xf>
    <xf numFmtId="0" fontId="4" fillId="4" borderId="33" xfId="0" applyFont="1" applyFill="1" applyBorder="1" applyAlignment="1" applyProtection="1">
      <alignment horizontal="left"/>
    </xf>
    <xf numFmtId="0" fontId="4" fillId="4" borderId="20" xfId="0" applyFont="1" applyFill="1" applyBorder="1" applyAlignment="1" applyProtection="1">
      <alignment horizontal="left"/>
    </xf>
    <xf numFmtId="0" fontId="4" fillId="4" borderId="34" xfId="0" applyFont="1" applyFill="1" applyBorder="1" applyAlignment="1" applyProtection="1">
      <alignment horizontal="left"/>
    </xf>
    <xf numFmtId="0" fontId="4" fillId="4" borderId="35" xfId="0" applyFont="1" applyFill="1" applyBorder="1" applyAlignment="1" applyProtection="1">
      <alignment horizontal="left"/>
    </xf>
    <xf numFmtId="0" fontId="8" fillId="4" borderId="16" xfId="0" applyFont="1" applyFill="1" applyBorder="1" applyAlignment="1" applyProtection="1">
      <alignment horizontal="left" vertical="center" wrapText="1"/>
    </xf>
    <xf numFmtId="0" fontId="8" fillId="4" borderId="7" xfId="0" applyFont="1" applyFill="1" applyBorder="1" applyAlignment="1" applyProtection="1">
      <alignment horizontal="left" vertical="center" wrapText="1"/>
    </xf>
    <xf numFmtId="0" fontId="3" fillId="4" borderId="39" xfId="0" applyFont="1" applyFill="1" applyBorder="1" applyAlignment="1" applyProtection="1">
      <alignment horizontal="center" vertical="top"/>
      <protection locked="0" hidden="1"/>
    </xf>
    <xf numFmtId="0" fontId="3" fillId="4" borderId="40" xfId="0" applyFont="1" applyFill="1" applyBorder="1" applyAlignment="1" applyProtection="1">
      <alignment horizontal="center" vertical="top"/>
      <protection locked="0" hidden="1"/>
    </xf>
    <xf numFmtId="0" fontId="3" fillId="4" borderId="36" xfId="0" applyFont="1" applyFill="1" applyBorder="1" applyAlignment="1" applyProtection="1">
      <alignment horizontal="center" vertical="top"/>
      <protection locked="0" hidden="1"/>
    </xf>
    <xf numFmtId="0" fontId="3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</cellXfs>
  <cellStyles count="4">
    <cellStyle name="Normal" xfId="0" builtinId="0"/>
    <cellStyle name="Normal 3" xfId="3"/>
    <cellStyle name="Normal_Sheet1" xfId="1"/>
    <cellStyle name="Normal_номенклатури" xfId="2"/>
  </cellStyles>
  <dxfs count="0"/>
  <tableStyles count="0" defaultTableStyle="TableStyleMedium2" defaultPivotStyle="PivotStyleLight16"/>
  <colors>
    <mruColors>
      <color rgb="FFFF7C80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39"/>
  <sheetViews>
    <sheetView tabSelected="1" topLeftCell="E1" zoomScaleNormal="100" zoomScaleSheetLayoutView="100" workbookViewId="0">
      <selection activeCell="H9" sqref="H9"/>
    </sheetView>
  </sheetViews>
  <sheetFormatPr defaultColWidth="2.28515625" defaultRowHeight="12.75" x14ac:dyDescent="0.2"/>
  <cols>
    <col min="1" max="1" width="8" style="7" hidden="1" customWidth="1"/>
    <col min="2" max="2" width="8.42578125" style="7" hidden="1" customWidth="1"/>
    <col min="3" max="3" width="13.42578125" style="68" hidden="1" customWidth="1"/>
    <col min="4" max="4" width="7" style="7" hidden="1" customWidth="1"/>
    <col min="5" max="5" width="30.85546875" style="9" customWidth="1"/>
    <col min="6" max="11" width="10.5703125" style="9" customWidth="1"/>
    <col min="12" max="12" width="11.85546875" style="9" customWidth="1"/>
    <col min="13" max="14" width="10.5703125" style="9" customWidth="1"/>
    <col min="15" max="15" width="10.5703125" style="74" customWidth="1"/>
    <col min="16" max="16" width="12.42578125" style="74" customWidth="1"/>
    <col min="17" max="17" width="12.85546875" style="9" customWidth="1"/>
    <col min="18" max="18" width="12.28515625" style="9" customWidth="1"/>
    <col min="19" max="19" width="13" style="9" customWidth="1"/>
    <col min="20" max="20" width="7.7109375" style="9" customWidth="1"/>
    <col min="21" max="21" width="10.5703125" style="9" customWidth="1"/>
    <col min="22" max="25" width="2.28515625" style="9"/>
    <col min="26" max="26" width="4.42578125" style="9" bestFit="1" customWidth="1"/>
    <col min="27" max="16384" width="2.28515625" style="9"/>
  </cols>
  <sheetData>
    <row r="1" spans="1:26" ht="33" customHeight="1" thickBot="1" x14ac:dyDescent="0.25">
      <c r="B1" s="8"/>
      <c r="C1" s="62"/>
      <c r="E1" s="153" t="s">
        <v>219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6" s="33" customFormat="1" ht="18" customHeight="1" thickTop="1" thickBot="1" x14ac:dyDescent="0.3">
      <c r="A2" s="31"/>
      <c r="B2" s="32"/>
      <c r="C2" s="63">
        <f>VLOOKUP($F$2,номенклатури!J1:M27,4,FALSE)</f>
        <v>44256</v>
      </c>
      <c r="D2" s="31"/>
      <c r="E2" s="56" t="s">
        <v>201</v>
      </c>
      <c r="F2" s="92" t="s">
        <v>438</v>
      </c>
      <c r="O2" s="73"/>
      <c r="P2" s="73"/>
    </row>
    <row r="3" spans="1:26" ht="18" customHeight="1" thickTop="1" thickBot="1" x14ac:dyDescent="0.3">
      <c r="B3" s="10"/>
      <c r="C3" s="64"/>
      <c r="E3" s="57" t="s">
        <v>189</v>
      </c>
      <c r="F3" s="93" t="s">
        <v>391</v>
      </c>
      <c r="H3" s="90" t="s">
        <v>459</v>
      </c>
      <c r="I3" s="91"/>
      <c r="J3" s="91"/>
      <c r="K3" s="91"/>
      <c r="L3" s="91"/>
      <c r="R3" s="46"/>
    </row>
    <row r="4" spans="1:26" ht="15.75" customHeight="1" thickTop="1" x14ac:dyDescent="0.25">
      <c r="A4" s="11"/>
      <c r="B4" s="10"/>
      <c r="C4" s="64"/>
      <c r="E4" s="55" t="s">
        <v>202</v>
      </c>
      <c r="F4" s="28"/>
      <c r="G4" s="28"/>
      <c r="H4" s="28"/>
      <c r="I4" s="28"/>
      <c r="J4" s="28"/>
      <c r="K4" s="28"/>
      <c r="L4" s="29"/>
      <c r="M4" s="29"/>
      <c r="N4" s="29"/>
      <c r="O4" s="75"/>
      <c r="P4" s="75"/>
      <c r="Q4" s="29"/>
      <c r="R4" s="29"/>
      <c r="S4" s="30"/>
    </row>
    <row r="5" spans="1:26" s="50" customFormat="1" ht="23.25" customHeight="1" thickBot="1" x14ac:dyDescent="0.3">
      <c r="A5" s="51"/>
      <c r="B5" s="51"/>
      <c r="C5" s="65"/>
      <c r="D5" s="49"/>
      <c r="E5" s="151" t="str">
        <f>VLOOKUP(F3,номенклатури!$A$1:$C$188,2,0)</f>
        <v>………………………………………………………………….</v>
      </c>
      <c r="F5" s="52"/>
      <c r="G5" s="52"/>
      <c r="H5" s="53"/>
      <c r="I5" s="53"/>
      <c r="J5" s="53"/>
      <c r="K5" s="53"/>
      <c r="L5" s="54"/>
      <c r="M5" s="54"/>
      <c r="N5" s="80"/>
      <c r="O5" s="80"/>
      <c r="P5" s="80"/>
      <c r="Q5" s="80"/>
      <c r="R5" s="80"/>
      <c r="S5" s="81"/>
    </row>
    <row r="6" spans="1:26" s="14" customFormat="1" ht="97.5" customHeight="1" thickTop="1" x14ac:dyDescent="0.2">
      <c r="A6" s="12" t="s">
        <v>0</v>
      </c>
      <c r="B6" s="13" t="s">
        <v>189</v>
      </c>
      <c r="C6" s="66"/>
      <c r="D6" s="12" t="s">
        <v>216</v>
      </c>
      <c r="E6" s="114" t="s">
        <v>460</v>
      </c>
      <c r="F6" s="34" t="s">
        <v>233</v>
      </c>
      <c r="G6" s="34" t="s">
        <v>227</v>
      </c>
      <c r="H6" s="34" t="s">
        <v>228</v>
      </c>
      <c r="I6" s="34" t="s">
        <v>221</v>
      </c>
      <c r="J6" s="35" t="s">
        <v>231</v>
      </c>
      <c r="K6" s="35" t="s">
        <v>230</v>
      </c>
      <c r="L6" s="35" t="s">
        <v>225</v>
      </c>
      <c r="M6" s="35" t="s">
        <v>435</v>
      </c>
      <c r="N6" s="34" t="s">
        <v>229</v>
      </c>
      <c r="O6" s="34" t="s">
        <v>436</v>
      </c>
      <c r="P6" s="34" t="s">
        <v>473</v>
      </c>
      <c r="Q6" s="34" t="s">
        <v>222</v>
      </c>
      <c r="R6" s="34" t="s">
        <v>226</v>
      </c>
      <c r="S6" s="82" t="s">
        <v>224</v>
      </c>
      <c r="T6" s="9"/>
      <c r="U6" s="9"/>
      <c r="V6" s="9"/>
      <c r="W6" s="9"/>
      <c r="X6" s="9"/>
      <c r="Y6" s="9"/>
      <c r="Z6" s="9"/>
    </row>
    <row r="7" spans="1:26" s="14" customFormat="1" ht="13.5" customHeight="1" x14ac:dyDescent="0.2">
      <c r="A7" s="12"/>
      <c r="B7" s="13"/>
      <c r="C7" s="66"/>
      <c r="D7" s="12"/>
      <c r="E7" s="36">
        <v>1</v>
      </c>
      <c r="F7" s="58">
        <v>2</v>
      </c>
      <c r="G7" s="58">
        <v>3</v>
      </c>
      <c r="H7" s="58">
        <v>4</v>
      </c>
      <c r="I7" s="58">
        <v>5</v>
      </c>
      <c r="J7" s="58">
        <v>6</v>
      </c>
      <c r="K7" s="58">
        <v>7</v>
      </c>
      <c r="L7" s="58">
        <v>8</v>
      </c>
      <c r="M7" s="58">
        <v>9</v>
      </c>
      <c r="N7" s="58">
        <v>10</v>
      </c>
      <c r="O7" s="58">
        <v>11</v>
      </c>
      <c r="P7" s="58">
        <v>12</v>
      </c>
      <c r="Q7" s="58">
        <v>13</v>
      </c>
      <c r="R7" s="58">
        <v>14</v>
      </c>
      <c r="S7" s="117">
        <v>15</v>
      </c>
      <c r="T7" s="9"/>
      <c r="U7" s="9"/>
      <c r="V7" s="9"/>
      <c r="W7" s="9"/>
      <c r="X7" s="9"/>
      <c r="Y7" s="9"/>
      <c r="Z7" s="9"/>
    </row>
    <row r="8" spans="1:26" s="17" customFormat="1" x14ac:dyDescent="0.2">
      <c r="A8" s="18" t="str">
        <f t="shared" ref="A8:A36" si="0">$F$2</f>
        <v>3_2021</v>
      </c>
      <c r="B8" s="19" t="str">
        <f t="shared" ref="B8:B36" si="1">$F$3</f>
        <v>…………</v>
      </c>
      <c r="C8" s="67" t="s">
        <v>420</v>
      </c>
      <c r="D8" s="15" t="s">
        <v>13</v>
      </c>
      <c r="E8" s="47" t="s">
        <v>220</v>
      </c>
      <c r="F8" s="20">
        <f t="shared" ref="F8:Q8" si="2">SUM(F9:F19)</f>
        <v>0</v>
      </c>
      <c r="G8" s="16">
        <f>SUM(G9:G19)</f>
        <v>0</v>
      </c>
      <c r="H8" s="16">
        <f t="shared" si="2"/>
        <v>0</v>
      </c>
      <c r="I8" s="20">
        <f t="shared" si="2"/>
        <v>0</v>
      </c>
      <c r="J8" s="16">
        <f t="shared" si="2"/>
        <v>0</v>
      </c>
      <c r="K8" s="16">
        <f t="shared" si="2"/>
        <v>0</v>
      </c>
      <c r="L8" s="16">
        <f>SUM(L9:L19)</f>
        <v>0</v>
      </c>
      <c r="M8" s="16">
        <f t="shared" si="2"/>
        <v>0</v>
      </c>
      <c r="N8" s="83">
        <f t="shared" si="2"/>
        <v>0</v>
      </c>
      <c r="O8" s="83">
        <f t="shared" si="2"/>
        <v>0</v>
      </c>
      <c r="P8" s="83">
        <f t="shared" si="2"/>
        <v>0</v>
      </c>
      <c r="Q8" s="84">
        <f t="shared" si="2"/>
        <v>0</v>
      </c>
      <c r="R8" s="85" t="str">
        <f>IF(F8=0,"0",(SUM(J8:P8)/F8))</f>
        <v>0</v>
      </c>
      <c r="S8" s="86">
        <f>SUM(J8:Q8)</f>
        <v>0</v>
      </c>
      <c r="T8" s="9"/>
      <c r="U8" s="9"/>
      <c r="V8" s="9"/>
      <c r="W8" s="9"/>
      <c r="X8" s="9"/>
      <c r="Y8" s="9"/>
      <c r="Z8" s="9"/>
    </row>
    <row r="9" spans="1:26" x14ac:dyDescent="0.2">
      <c r="A9" s="18" t="str">
        <f t="shared" si="0"/>
        <v>3_2021</v>
      </c>
      <c r="B9" s="19" t="str">
        <f t="shared" si="1"/>
        <v>…………</v>
      </c>
      <c r="C9" s="67" t="s">
        <v>420</v>
      </c>
      <c r="D9" s="19" t="s">
        <v>203</v>
      </c>
      <c r="E9" s="40" t="s">
        <v>204</v>
      </c>
      <c r="F9" s="94"/>
      <c r="G9" s="95"/>
      <c r="H9" s="95"/>
      <c r="I9" s="94"/>
      <c r="J9" s="96"/>
      <c r="K9" s="97"/>
      <c r="L9" s="96"/>
      <c r="M9" s="96"/>
      <c r="N9" s="98"/>
      <c r="O9" s="98"/>
      <c r="P9" s="98"/>
      <c r="Q9" s="98"/>
      <c r="R9" s="87" t="str">
        <f>IF(F9=0,"0",(SUM(J9:P9)/F9))</f>
        <v>0</v>
      </c>
      <c r="S9" s="88">
        <f t="shared" ref="S9:S19" si="3">SUM(J9:Q9)</f>
        <v>0</v>
      </c>
      <c r="T9" s="149" t="e">
        <f t="shared" ref="T9:T19" si="4">S9+S9*$H$34/$S$8</f>
        <v>#DIV/0!</v>
      </c>
    </row>
    <row r="10" spans="1:26" x14ac:dyDescent="0.2">
      <c r="A10" s="18" t="str">
        <f t="shared" si="0"/>
        <v>3_2021</v>
      </c>
      <c r="B10" s="19" t="str">
        <f t="shared" si="1"/>
        <v>…………</v>
      </c>
      <c r="C10" s="67" t="s">
        <v>420</v>
      </c>
      <c r="D10" s="19" t="s">
        <v>1</v>
      </c>
      <c r="E10" s="41" t="s">
        <v>190</v>
      </c>
      <c r="F10" s="95"/>
      <c r="G10" s="95"/>
      <c r="H10" s="95"/>
      <c r="I10" s="95"/>
      <c r="J10" s="97"/>
      <c r="K10" s="97"/>
      <c r="L10" s="97"/>
      <c r="M10" s="97"/>
      <c r="N10" s="99"/>
      <c r="O10" s="99"/>
      <c r="P10" s="99"/>
      <c r="Q10" s="99"/>
      <c r="R10" s="87" t="str">
        <f>IF(F10=0,"0",(SUM(J10:P10)/F10))</f>
        <v>0</v>
      </c>
      <c r="S10" s="88">
        <f t="shared" si="3"/>
        <v>0</v>
      </c>
      <c r="T10" s="150" t="e">
        <f t="shared" si="4"/>
        <v>#DIV/0!</v>
      </c>
    </row>
    <row r="11" spans="1:26" x14ac:dyDescent="0.2">
      <c r="A11" s="18" t="str">
        <f t="shared" si="0"/>
        <v>3_2021</v>
      </c>
      <c r="B11" s="19" t="str">
        <f t="shared" si="1"/>
        <v>…………</v>
      </c>
      <c r="C11" s="67" t="s">
        <v>420</v>
      </c>
      <c r="D11" s="19" t="s">
        <v>2</v>
      </c>
      <c r="E11" s="41" t="s">
        <v>198</v>
      </c>
      <c r="F11" s="100"/>
      <c r="G11" s="95"/>
      <c r="H11" s="95"/>
      <c r="I11" s="100"/>
      <c r="J11" s="97"/>
      <c r="K11" s="97"/>
      <c r="L11" s="97"/>
      <c r="M11" s="97"/>
      <c r="N11" s="99"/>
      <c r="O11" s="99"/>
      <c r="P11" s="99"/>
      <c r="Q11" s="99"/>
      <c r="R11" s="87" t="str">
        <f t="shared" ref="R11:R18" si="5">IF(F11=0,"0",(SUM(J11:P11)/F11))</f>
        <v>0</v>
      </c>
      <c r="S11" s="88">
        <f t="shared" si="3"/>
        <v>0</v>
      </c>
      <c r="T11" s="150" t="e">
        <f t="shared" si="4"/>
        <v>#DIV/0!</v>
      </c>
    </row>
    <row r="12" spans="1:26" x14ac:dyDescent="0.2">
      <c r="A12" s="18" t="str">
        <f t="shared" si="0"/>
        <v>3_2021</v>
      </c>
      <c r="B12" s="19" t="str">
        <f t="shared" si="1"/>
        <v>…………</v>
      </c>
      <c r="C12" s="67" t="s">
        <v>420</v>
      </c>
      <c r="D12" s="19" t="s">
        <v>3</v>
      </c>
      <c r="E12" s="41" t="s">
        <v>191</v>
      </c>
      <c r="F12" s="100"/>
      <c r="G12" s="95"/>
      <c r="H12" s="95"/>
      <c r="I12" s="100"/>
      <c r="J12" s="97"/>
      <c r="K12" s="97"/>
      <c r="L12" s="97"/>
      <c r="M12" s="97"/>
      <c r="N12" s="99"/>
      <c r="O12" s="99"/>
      <c r="P12" s="99"/>
      <c r="Q12" s="99"/>
      <c r="R12" s="87" t="str">
        <f t="shared" si="5"/>
        <v>0</v>
      </c>
      <c r="S12" s="88">
        <f t="shared" si="3"/>
        <v>0</v>
      </c>
      <c r="T12" s="150" t="e">
        <f t="shared" si="4"/>
        <v>#DIV/0!</v>
      </c>
    </row>
    <row r="13" spans="1:26" x14ac:dyDescent="0.2">
      <c r="A13" s="18" t="str">
        <f t="shared" si="0"/>
        <v>3_2021</v>
      </c>
      <c r="B13" s="19" t="str">
        <f t="shared" si="1"/>
        <v>…………</v>
      </c>
      <c r="C13" s="67" t="s">
        <v>420</v>
      </c>
      <c r="D13" s="19" t="s">
        <v>4</v>
      </c>
      <c r="E13" s="41" t="s">
        <v>196</v>
      </c>
      <c r="F13" s="100"/>
      <c r="G13" s="95"/>
      <c r="H13" s="95"/>
      <c r="I13" s="100"/>
      <c r="J13" s="97"/>
      <c r="K13" s="97"/>
      <c r="L13" s="97"/>
      <c r="M13" s="97"/>
      <c r="N13" s="99"/>
      <c r="O13" s="99"/>
      <c r="P13" s="99"/>
      <c r="Q13" s="99"/>
      <c r="R13" s="87" t="str">
        <f t="shared" si="5"/>
        <v>0</v>
      </c>
      <c r="S13" s="88">
        <f t="shared" si="3"/>
        <v>0</v>
      </c>
      <c r="T13" s="150" t="e">
        <f t="shared" si="4"/>
        <v>#DIV/0!</v>
      </c>
    </row>
    <row r="14" spans="1:26" x14ac:dyDescent="0.2">
      <c r="A14" s="18" t="str">
        <f t="shared" si="0"/>
        <v>3_2021</v>
      </c>
      <c r="B14" s="19" t="str">
        <f t="shared" si="1"/>
        <v>…………</v>
      </c>
      <c r="C14" s="67" t="s">
        <v>420</v>
      </c>
      <c r="D14" s="19" t="s">
        <v>5</v>
      </c>
      <c r="E14" s="41" t="s">
        <v>195</v>
      </c>
      <c r="F14" s="100"/>
      <c r="G14" s="95"/>
      <c r="H14" s="95"/>
      <c r="I14" s="100"/>
      <c r="J14" s="97"/>
      <c r="K14" s="97"/>
      <c r="L14" s="97"/>
      <c r="M14" s="97"/>
      <c r="N14" s="99"/>
      <c r="O14" s="99"/>
      <c r="P14" s="99"/>
      <c r="Q14" s="99"/>
      <c r="R14" s="87" t="str">
        <f t="shared" si="5"/>
        <v>0</v>
      </c>
      <c r="S14" s="88">
        <f t="shared" si="3"/>
        <v>0</v>
      </c>
      <c r="T14" s="150" t="e">
        <f t="shared" si="4"/>
        <v>#DIV/0!</v>
      </c>
    </row>
    <row r="15" spans="1:26" ht="15" x14ac:dyDescent="0.2">
      <c r="A15" s="18" t="str">
        <f t="shared" si="0"/>
        <v>3_2021</v>
      </c>
      <c r="B15" s="19" t="str">
        <f t="shared" si="1"/>
        <v>…………</v>
      </c>
      <c r="C15" s="67" t="s">
        <v>420</v>
      </c>
      <c r="D15" s="59" t="s">
        <v>205</v>
      </c>
      <c r="E15" s="41" t="s">
        <v>214</v>
      </c>
      <c r="F15" s="100"/>
      <c r="G15" s="95"/>
      <c r="H15" s="95"/>
      <c r="I15" s="100"/>
      <c r="J15" s="97"/>
      <c r="K15" s="97"/>
      <c r="L15" s="97"/>
      <c r="M15" s="97"/>
      <c r="N15" s="99"/>
      <c r="O15" s="99"/>
      <c r="P15" s="99"/>
      <c r="Q15" s="99"/>
      <c r="R15" s="87" t="str">
        <f t="shared" si="5"/>
        <v>0</v>
      </c>
      <c r="S15" s="88">
        <f t="shared" si="3"/>
        <v>0</v>
      </c>
      <c r="T15" s="150" t="e">
        <f t="shared" si="4"/>
        <v>#DIV/0!</v>
      </c>
      <c r="U15" s="79"/>
    </row>
    <row r="16" spans="1:26" x14ac:dyDescent="0.2">
      <c r="A16" s="18" t="str">
        <f t="shared" si="0"/>
        <v>3_2021</v>
      </c>
      <c r="B16" s="19" t="str">
        <f t="shared" si="1"/>
        <v>…………</v>
      </c>
      <c r="C16" s="67" t="s">
        <v>420</v>
      </c>
      <c r="D16" s="59" t="s">
        <v>6</v>
      </c>
      <c r="E16" s="41" t="s">
        <v>197</v>
      </c>
      <c r="F16" s="100"/>
      <c r="G16" s="95"/>
      <c r="H16" s="95"/>
      <c r="I16" s="100"/>
      <c r="J16" s="97"/>
      <c r="K16" s="97"/>
      <c r="L16" s="97"/>
      <c r="M16" s="97"/>
      <c r="N16" s="99"/>
      <c r="O16" s="99"/>
      <c r="P16" s="99"/>
      <c r="Q16" s="99"/>
      <c r="R16" s="87" t="str">
        <f t="shared" si="5"/>
        <v>0</v>
      </c>
      <c r="S16" s="88">
        <f t="shared" si="3"/>
        <v>0</v>
      </c>
      <c r="T16" s="150" t="e">
        <f t="shared" si="4"/>
        <v>#DIV/0!</v>
      </c>
    </row>
    <row r="17" spans="1:30" x14ac:dyDescent="0.2">
      <c r="A17" s="18" t="str">
        <f t="shared" si="0"/>
        <v>3_2021</v>
      </c>
      <c r="B17" s="19" t="str">
        <f t="shared" si="1"/>
        <v>…………</v>
      </c>
      <c r="C17" s="67" t="s">
        <v>420</v>
      </c>
      <c r="D17" s="19" t="s">
        <v>7</v>
      </c>
      <c r="E17" s="41" t="s">
        <v>192</v>
      </c>
      <c r="F17" s="100"/>
      <c r="G17" s="95"/>
      <c r="H17" s="95"/>
      <c r="I17" s="100"/>
      <c r="J17" s="97"/>
      <c r="K17" s="97"/>
      <c r="L17" s="97"/>
      <c r="M17" s="97"/>
      <c r="N17" s="99"/>
      <c r="O17" s="99"/>
      <c r="P17" s="99"/>
      <c r="Q17" s="99"/>
      <c r="R17" s="87" t="str">
        <f t="shared" si="5"/>
        <v>0</v>
      </c>
      <c r="S17" s="88">
        <f t="shared" si="3"/>
        <v>0</v>
      </c>
      <c r="T17" s="150" t="e">
        <f t="shared" si="4"/>
        <v>#DIV/0!</v>
      </c>
    </row>
    <row r="18" spans="1:30" x14ac:dyDescent="0.2">
      <c r="A18" s="18" t="str">
        <f t="shared" si="0"/>
        <v>3_2021</v>
      </c>
      <c r="B18" s="19" t="str">
        <f t="shared" si="1"/>
        <v>…………</v>
      </c>
      <c r="C18" s="67" t="s">
        <v>420</v>
      </c>
      <c r="D18" s="19" t="s">
        <v>8</v>
      </c>
      <c r="E18" s="41" t="s">
        <v>193</v>
      </c>
      <c r="F18" s="100"/>
      <c r="G18" s="95"/>
      <c r="H18" s="95"/>
      <c r="I18" s="100"/>
      <c r="J18" s="97"/>
      <c r="K18" s="97"/>
      <c r="L18" s="97"/>
      <c r="M18" s="97"/>
      <c r="N18" s="99"/>
      <c r="O18" s="99"/>
      <c r="P18" s="99"/>
      <c r="Q18" s="99"/>
      <c r="R18" s="87" t="str">
        <f t="shared" si="5"/>
        <v>0</v>
      </c>
      <c r="S18" s="88">
        <f t="shared" si="3"/>
        <v>0</v>
      </c>
      <c r="T18" s="150" t="e">
        <f t="shared" si="4"/>
        <v>#DIV/0!</v>
      </c>
    </row>
    <row r="19" spans="1:30" ht="13.5" thickBot="1" x14ac:dyDescent="0.25">
      <c r="A19" s="18" t="str">
        <f t="shared" si="0"/>
        <v>3_2021</v>
      </c>
      <c r="B19" s="19" t="str">
        <f t="shared" si="1"/>
        <v>…………</v>
      </c>
      <c r="C19" s="67" t="s">
        <v>420</v>
      </c>
      <c r="D19" s="19" t="s">
        <v>9</v>
      </c>
      <c r="E19" s="42" t="s">
        <v>194</v>
      </c>
      <c r="F19" s="101"/>
      <c r="G19" s="102"/>
      <c r="H19" s="102"/>
      <c r="I19" s="101"/>
      <c r="J19" s="103"/>
      <c r="K19" s="103"/>
      <c r="L19" s="103"/>
      <c r="M19" s="103"/>
      <c r="N19" s="104"/>
      <c r="O19" s="104"/>
      <c r="P19" s="104"/>
      <c r="Q19" s="104"/>
      <c r="R19" s="118" t="str">
        <f>IF(F19=0,"0",(SUM(J19:P19)/F19))</f>
        <v>0</v>
      </c>
      <c r="S19" s="89">
        <f t="shared" si="3"/>
        <v>0</v>
      </c>
      <c r="T19" s="150" t="e">
        <f t="shared" si="4"/>
        <v>#DIV/0!</v>
      </c>
    </row>
    <row r="20" spans="1:30" s="14" customFormat="1" ht="42.75" thickTop="1" x14ac:dyDescent="0.2">
      <c r="A20" s="12" t="s">
        <v>0</v>
      </c>
      <c r="B20" s="13" t="s">
        <v>189</v>
      </c>
      <c r="C20" s="66"/>
      <c r="D20" s="12" t="s">
        <v>216</v>
      </c>
      <c r="E20" s="39" t="s">
        <v>464</v>
      </c>
      <c r="F20" s="132" t="s">
        <v>223</v>
      </c>
      <c r="G20" s="132" t="s">
        <v>211</v>
      </c>
      <c r="H20" s="141" t="s">
        <v>14</v>
      </c>
      <c r="I20" s="128"/>
      <c r="J20" s="6"/>
      <c r="K20" s="152" t="s">
        <v>434</v>
      </c>
      <c r="L20" s="152"/>
      <c r="M20" s="152"/>
      <c r="N20" s="152"/>
      <c r="O20" s="152"/>
      <c r="P20" s="152"/>
      <c r="Q20" s="152"/>
      <c r="R20" s="152"/>
      <c r="S20" s="152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s="17" customFormat="1" ht="24" customHeight="1" x14ac:dyDescent="0.2">
      <c r="A21" s="19" t="str">
        <f>$F$2</f>
        <v>3_2021</v>
      </c>
      <c r="B21" s="7" t="str">
        <f t="shared" si="1"/>
        <v>…………</v>
      </c>
      <c r="C21" s="69" t="s">
        <v>421</v>
      </c>
      <c r="D21" s="15" t="s">
        <v>199</v>
      </c>
      <c r="E21" s="47" t="s">
        <v>220</v>
      </c>
      <c r="F21" s="20">
        <f>SUM(F22:F25)</f>
        <v>0</v>
      </c>
      <c r="G21" s="16">
        <f>SUM(G22:G25)</f>
        <v>0</v>
      </c>
      <c r="H21" s="115" t="str">
        <f>IF(F21=0,"0",(G21/F21))</f>
        <v>0</v>
      </c>
      <c r="I21" s="129"/>
      <c r="J21" s="6"/>
      <c r="K21" s="169" t="s">
        <v>462</v>
      </c>
      <c r="L21" s="169"/>
      <c r="M21" s="169"/>
      <c r="N21" s="169"/>
      <c r="O21" s="169"/>
      <c r="P21" s="169"/>
      <c r="Q21" s="169"/>
      <c r="R21" s="169"/>
      <c r="S21" s="16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5" customHeight="1" x14ac:dyDescent="0.2">
      <c r="A22" s="7" t="str">
        <f t="shared" si="0"/>
        <v>3_2021</v>
      </c>
      <c r="B22" s="7" t="str">
        <f t="shared" si="1"/>
        <v>…………</v>
      </c>
      <c r="C22" s="69" t="s">
        <v>421</v>
      </c>
      <c r="D22" s="19" t="s">
        <v>10</v>
      </c>
      <c r="E22" s="43" t="s">
        <v>208</v>
      </c>
      <c r="F22" s="133"/>
      <c r="G22" s="134"/>
      <c r="H22" s="119" t="str">
        <f>IF(F22=0,"0",(G22/F22))</f>
        <v>0</v>
      </c>
      <c r="I22" s="148" t="e">
        <f>(G22+G22*$H$35/$G$21)/F22</f>
        <v>#DIV/0!</v>
      </c>
      <c r="J22" s="6"/>
      <c r="K22" s="170" t="s">
        <v>474</v>
      </c>
      <c r="L22" s="170"/>
      <c r="M22" s="170"/>
      <c r="N22" s="170"/>
      <c r="O22" s="170"/>
      <c r="P22" s="170"/>
      <c r="Q22" s="170"/>
      <c r="R22" s="170"/>
      <c r="S22" s="170"/>
    </row>
    <row r="23" spans="1:30" ht="13.5" customHeight="1" thickBot="1" x14ac:dyDescent="0.25">
      <c r="A23" s="7" t="str">
        <f t="shared" si="0"/>
        <v>3_2021</v>
      </c>
      <c r="B23" s="7" t="str">
        <f t="shared" si="1"/>
        <v>…………</v>
      </c>
      <c r="C23" s="69" t="s">
        <v>421</v>
      </c>
      <c r="D23" s="19" t="s">
        <v>11</v>
      </c>
      <c r="E23" s="44" t="s">
        <v>197</v>
      </c>
      <c r="F23" s="135"/>
      <c r="G23" s="136"/>
      <c r="H23" s="120" t="str">
        <f>IF(F23=0,"0",(G23/F23))</f>
        <v>0</v>
      </c>
      <c r="I23" s="148" t="e">
        <f t="shared" ref="I23:I25" si="6">(G23+G23*$H$35/$G$21)/F23</f>
        <v>#DIV/0!</v>
      </c>
      <c r="J23" s="6"/>
      <c r="K23" s="171"/>
      <c r="L23" s="171"/>
      <c r="M23" s="171"/>
      <c r="N23" s="171"/>
      <c r="O23" s="171"/>
      <c r="P23" s="171"/>
      <c r="Q23" s="171"/>
      <c r="R23" s="171"/>
      <c r="S23" s="171"/>
    </row>
    <row r="24" spans="1:30" ht="14.25" thickTop="1" thickBot="1" x14ac:dyDescent="0.25">
      <c r="A24" s="7" t="str">
        <f t="shared" si="0"/>
        <v>3_2021</v>
      </c>
      <c r="B24" s="7" t="str">
        <f t="shared" si="1"/>
        <v>…………</v>
      </c>
      <c r="C24" s="69" t="s">
        <v>421</v>
      </c>
      <c r="D24" s="59" t="s">
        <v>424</v>
      </c>
      <c r="E24" s="44" t="s">
        <v>192</v>
      </c>
      <c r="F24" s="135"/>
      <c r="G24" s="136"/>
      <c r="H24" s="120" t="str">
        <f>IF(F24=0,"0",(G24/F24))</f>
        <v>0</v>
      </c>
      <c r="I24" s="148" t="e">
        <f t="shared" si="6"/>
        <v>#DIV/0!</v>
      </c>
      <c r="J24" s="6"/>
      <c r="K24" s="166" t="s">
        <v>218</v>
      </c>
      <c r="L24" s="167"/>
      <c r="M24" s="167"/>
      <c r="N24" s="167"/>
      <c r="O24" s="167"/>
      <c r="P24" s="167"/>
      <c r="Q24" s="167"/>
      <c r="R24" s="167"/>
      <c r="S24" s="168"/>
    </row>
    <row r="25" spans="1:30" ht="14.25" thickTop="1" thickBot="1" x14ac:dyDescent="0.25">
      <c r="A25" s="7" t="str">
        <f t="shared" si="0"/>
        <v>3_2021</v>
      </c>
      <c r="B25" s="7" t="str">
        <f t="shared" si="1"/>
        <v>…………</v>
      </c>
      <c r="C25" s="69" t="s">
        <v>421</v>
      </c>
      <c r="D25" s="19" t="s">
        <v>12</v>
      </c>
      <c r="E25" s="45" t="s">
        <v>209</v>
      </c>
      <c r="F25" s="137"/>
      <c r="G25" s="138"/>
      <c r="H25" s="121" t="str">
        <f>IF(F25=0,"0",(G25/F25))</f>
        <v>0</v>
      </c>
      <c r="I25" s="148" t="e">
        <f t="shared" si="6"/>
        <v>#DIV/0!</v>
      </c>
      <c r="J25" s="6"/>
      <c r="K25" s="106"/>
      <c r="L25" s="107"/>
      <c r="M25" s="107"/>
      <c r="N25" s="107"/>
      <c r="O25" s="107"/>
      <c r="P25" s="107"/>
      <c r="Q25" s="107"/>
      <c r="R25" s="107"/>
      <c r="S25" s="108"/>
    </row>
    <row r="26" spans="1:30" s="14" customFormat="1" ht="51.75" thickTop="1" x14ac:dyDescent="0.2">
      <c r="A26" s="12" t="s">
        <v>0</v>
      </c>
      <c r="B26" s="13" t="s">
        <v>189</v>
      </c>
      <c r="C26" s="66"/>
      <c r="D26" s="12" t="s">
        <v>216</v>
      </c>
      <c r="E26" s="114" t="s">
        <v>463</v>
      </c>
      <c r="F26" s="34" t="s">
        <v>223</v>
      </c>
      <c r="G26" s="35" t="s">
        <v>211</v>
      </c>
      <c r="H26" s="82" t="s">
        <v>461</v>
      </c>
      <c r="I26" s="130"/>
      <c r="J26" s="6"/>
      <c r="K26" s="109"/>
      <c r="L26" s="105"/>
      <c r="M26" s="105"/>
      <c r="N26" s="105"/>
      <c r="O26" s="105"/>
      <c r="P26" s="105"/>
      <c r="Q26" s="105"/>
      <c r="R26" s="105"/>
      <c r="S26" s="110"/>
      <c r="U26" s="17"/>
      <c r="V26" s="17"/>
      <c r="W26" s="17"/>
      <c r="X26" s="9"/>
      <c r="Y26" s="9"/>
      <c r="Z26" s="9"/>
      <c r="AA26" s="9"/>
      <c r="AB26" s="9"/>
      <c r="AC26" s="9"/>
      <c r="AD26" s="9"/>
    </row>
    <row r="27" spans="1:30" ht="15" customHeight="1" thickBot="1" x14ac:dyDescent="0.25">
      <c r="A27" s="7" t="str">
        <f t="shared" si="0"/>
        <v>3_2021</v>
      </c>
      <c r="B27" s="7" t="str">
        <f t="shared" si="1"/>
        <v>…………</v>
      </c>
      <c r="C27" s="70" t="s">
        <v>422</v>
      </c>
      <c r="D27" s="15" t="s">
        <v>200</v>
      </c>
      <c r="E27" s="48" t="s">
        <v>220</v>
      </c>
      <c r="F27" s="37">
        <f>SUM(F28:F32)</f>
        <v>0</v>
      </c>
      <c r="G27" s="38">
        <f>SUM(G28:G32)</f>
        <v>0</v>
      </c>
      <c r="H27" s="122"/>
      <c r="I27" s="131"/>
      <c r="J27" s="6"/>
      <c r="K27" s="109"/>
      <c r="L27" s="105"/>
      <c r="M27" s="105"/>
      <c r="N27" s="105"/>
      <c r="O27" s="105"/>
      <c r="P27" s="105"/>
      <c r="Q27" s="105"/>
      <c r="R27" s="105"/>
      <c r="S27" s="110"/>
      <c r="U27" s="17"/>
    </row>
    <row r="28" spans="1:30" ht="13.5" thickTop="1" x14ac:dyDescent="0.2">
      <c r="A28" s="7" t="str">
        <f t="shared" si="0"/>
        <v>3_2021</v>
      </c>
      <c r="B28" s="7" t="str">
        <f t="shared" si="1"/>
        <v>…………</v>
      </c>
      <c r="C28" s="70" t="s">
        <v>422</v>
      </c>
      <c r="D28" s="60" t="s">
        <v>425</v>
      </c>
      <c r="E28" s="123" t="s">
        <v>466</v>
      </c>
      <c r="F28" s="139"/>
      <c r="G28" s="140"/>
      <c r="H28" s="145"/>
      <c r="I28" s="148" t="e">
        <f>G28+G28*$H$36/$G$27</f>
        <v>#DIV/0!</v>
      </c>
      <c r="J28" s="6"/>
      <c r="K28" s="109"/>
      <c r="L28" s="105"/>
      <c r="M28" s="105"/>
      <c r="N28" s="105"/>
      <c r="O28" s="105"/>
      <c r="P28" s="105"/>
      <c r="Q28" s="105"/>
      <c r="R28" s="105"/>
      <c r="S28" s="110"/>
      <c r="U28" s="17"/>
    </row>
    <row r="29" spans="1:30" x14ac:dyDescent="0.2">
      <c r="A29" s="7" t="str">
        <f t="shared" si="0"/>
        <v>3_2021</v>
      </c>
      <c r="B29" s="7" t="str">
        <f t="shared" si="1"/>
        <v>…………</v>
      </c>
      <c r="C29" s="70" t="s">
        <v>422</v>
      </c>
      <c r="D29" s="60" t="s">
        <v>426</v>
      </c>
      <c r="E29" s="44" t="s">
        <v>465</v>
      </c>
      <c r="F29" s="143"/>
      <c r="G29" s="144"/>
      <c r="H29" s="146"/>
      <c r="I29" s="148" t="e">
        <f t="shared" ref="I29:I32" si="7">G29+G29*$H$36/$G$27</f>
        <v>#DIV/0!</v>
      </c>
      <c r="J29" s="6"/>
      <c r="K29" s="109"/>
      <c r="L29" s="105"/>
      <c r="M29" s="105"/>
      <c r="N29" s="105"/>
      <c r="O29" s="105"/>
      <c r="P29" s="105"/>
      <c r="Q29" s="105"/>
      <c r="R29" s="105"/>
      <c r="S29" s="110"/>
      <c r="U29" s="17"/>
    </row>
    <row r="30" spans="1:30" x14ac:dyDescent="0.2">
      <c r="A30" s="7" t="str">
        <f t="shared" si="0"/>
        <v>3_2021</v>
      </c>
      <c r="B30" s="7" t="str">
        <f t="shared" si="1"/>
        <v>…………</v>
      </c>
      <c r="C30" s="70" t="s">
        <v>422</v>
      </c>
      <c r="D30" s="60" t="s">
        <v>467</v>
      </c>
      <c r="E30" s="142" t="s">
        <v>468</v>
      </c>
      <c r="F30" s="143"/>
      <c r="G30" s="144"/>
      <c r="H30" s="146"/>
      <c r="I30" s="148" t="e">
        <f t="shared" si="7"/>
        <v>#DIV/0!</v>
      </c>
      <c r="J30" s="6"/>
      <c r="K30" s="109"/>
      <c r="L30" s="105"/>
      <c r="M30" s="105"/>
      <c r="N30" s="105"/>
      <c r="O30" s="105"/>
      <c r="P30" s="105"/>
      <c r="Q30" s="105"/>
      <c r="R30" s="105"/>
      <c r="S30" s="110"/>
      <c r="U30" s="17"/>
    </row>
    <row r="31" spans="1:30" x14ac:dyDescent="0.2">
      <c r="A31" s="7" t="str">
        <f t="shared" si="0"/>
        <v>3_2021</v>
      </c>
      <c r="B31" s="7" t="str">
        <f t="shared" si="1"/>
        <v>…………</v>
      </c>
      <c r="C31" s="70" t="s">
        <v>422</v>
      </c>
      <c r="D31" s="60" t="s">
        <v>469</v>
      </c>
      <c r="E31" s="142" t="s">
        <v>470</v>
      </c>
      <c r="F31" s="143"/>
      <c r="G31" s="144"/>
      <c r="H31" s="146"/>
      <c r="I31" s="148" t="e">
        <f t="shared" si="7"/>
        <v>#DIV/0!</v>
      </c>
      <c r="J31" s="6"/>
      <c r="K31" s="109"/>
      <c r="L31" s="105"/>
      <c r="M31" s="105"/>
      <c r="N31" s="105"/>
      <c r="O31" s="105"/>
      <c r="P31" s="105"/>
      <c r="Q31" s="105"/>
      <c r="R31" s="105"/>
      <c r="S31" s="110"/>
      <c r="U31" s="17"/>
    </row>
    <row r="32" spans="1:30" ht="13.5" thickBot="1" x14ac:dyDescent="0.25">
      <c r="A32" s="7" t="str">
        <f t="shared" si="0"/>
        <v>3_2021</v>
      </c>
      <c r="B32" s="7" t="str">
        <f t="shared" si="1"/>
        <v>…………</v>
      </c>
      <c r="C32" s="70" t="s">
        <v>422</v>
      </c>
      <c r="D32" s="60" t="s">
        <v>471</v>
      </c>
      <c r="E32" s="44" t="s">
        <v>472</v>
      </c>
      <c r="F32" s="135"/>
      <c r="G32" s="136"/>
      <c r="H32" s="147"/>
      <c r="I32" s="148" t="e">
        <f t="shared" si="7"/>
        <v>#DIV/0!</v>
      </c>
      <c r="J32" s="6"/>
      <c r="K32" s="109"/>
      <c r="L32" s="105"/>
      <c r="M32" s="105"/>
      <c r="N32" s="105"/>
      <c r="O32" s="105"/>
      <c r="P32" s="105"/>
      <c r="Q32" s="105"/>
      <c r="R32" s="105"/>
      <c r="S32" s="110"/>
      <c r="U32" s="17"/>
    </row>
    <row r="33" spans="1:20" ht="35.25" customHeight="1" thickTop="1" x14ac:dyDescent="0.2">
      <c r="A33" s="7" t="str">
        <f t="shared" si="0"/>
        <v>3_2021</v>
      </c>
      <c r="B33" s="7" t="str">
        <f t="shared" si="1"/>
        <v>…………</v>
      </c>
      <c r="D33" s="7" t="s">
        <v>215</v>
      </c>
      <c r="E33" s="164" t="s">
        <v>232</v>
      </c>
      <c r="F33" s="165"/>
      <c r="G33" s="165"/>
      <c r="H33" s="124">
        <f>SUM(H34:H36)</f>
        <v>0</v>
      </c>
      <c r="J33" s="6"/>
      <c r="K33" s="109"/>
      <c r="L33" s="105"/>
      <c r="M33" s="105"/>
      <c r="N33" s="105"/>
      <c r="O33" s="105"/>
      <c r="P33" s="105"/>
      <c r="Q33" s="105"/>
      <c r="R33" s="105"/>
      <c r="S33" s="110"/>
    </row>
    <row r="34" spans="1:20" x14ac:dyDescent="0.2">
      <c r="A34" s="7" t="str">
        <f t="shared" si="0"/>
        <v>3_2021</v>
      </c>
      <c r="B34" s="7" t="str">
        <f t="shared" si="1"/>
        <v>…………</v>
      </c>
      <c r="C34" s="70" t="s">
        <v>423</v>
      </c>
      <c r="D34" s="60" t="s">
        <v>427</v>
      </c>
      <c r="E34" s="155" t="s">
        <v>210</v>
      </c>
      <c r="F34" s="156"/>
      <c r="G34" s="157"/>
      <c r="H34" s="125"/>
      <c r="J34" s="6"/>
      <c r="K34" s="109"/>
      <c r="L34" s="105"/>
      <c r="M34" s="105"/>
      <c r="N34" s="105"/>
      <c r="O34" s="105"/>
      <c r="P34" s="105"/>
      <c r="Q34" s="105"/>
      <c r="R34" s="105"/>
      <c r="S34" s="110"/>
    </row>
    <row r="35" spans="1:20" x14ac:dyDescent="0.2">
      <c r="A35" s="7" t="str">
        <f t="shared" si="0"/>
        <v>3_2021</v>
      </c>
      <c r="B35" s="7" t="str">
        <f t="shared" si="1"/>
        <v>…………</v>
      </c>
      <c r="C35" s="70" t="s">
        <v>423</v>
      </c>
      <c r="D35" s="60" t="s">
        <v>428</v>
      </c>
      <c r="E35" s="158" t="s">
        <v>212</v>
      </c>
      <c r="F35" s="159"/>
      <c r="G35" s="160"/>
      <c r="H35" s="126"/>
      <c r="J35" s="6"/>
      <c r="K35" s="109"/>
      <c r="L35" s="105"/>
      <c r="M35" s="105"/>
      <c r="N35" s="105"/>
      <c r="O35" s="105"/>
      <c r="P35" s="105"/>
      <c r="Q35" s="105"/>
      <c r="R35" s="105"/>
      <c r="S35" s="110"/>
    </row>
    <row r="36" spans="1:20" ht="13.5" thickBot="1" x14ac:dyDescent="0.25">
      <c r="A36" s="7" t="str">
        <f t="shared" si="0"/>
        <v>3_2021</v>
      </c>
      <c r="B36" s="7" t="str">
        <f t="shared" si="1"/>
        <v>…………</v>
      </c>
      <c r="C36" s="70" t="s">
        <v>423</v>
      </c>
      <c r="D36" s="60" t="s">
        <v>429</v>
      </c>
      <c r="E36" s="161" t="s">
        <v>213</v>
      </c>
      <c r="F36" s="162"/>
      <c r="G36" s="163"/>
      <c r="H36" s="127"/>
      <c r="J36" s="6"/>
      <c r="K36" s="111"/>
      <c r="L36" s="112"/>
      <c r="M36" s="112"/>
      <c r="N36" s="112"/>
      <c r="O36" s="112"/>
      <c r="P36" s="112"/>
      <c r="Q36" s="112"/>
      <c r="R36" s="112"/>
      <c r="S36" s="113"/>
    </row>
    <row r="37" spans="1:20" ht="13.5" thickTop="1" x14ac:dyDescent="0.2"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">
      <c r="E38" s="21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">
      <c r="O39" s="9"/>
      <c r="P39" s="9"/>
    </row>
  </sheetData>
  <sheetProtection algorithmName="SHA-512" hashValue="qQFvHYJc1GunEwki1vIOQUayLPBp1udZ/0gbVBwqKMtyVZAXJjygFkDu0AhJcry8k8jCWiYDovostCjShfKJCQ==" saltValue="ruKfdjAbInZbbmr5mC0IEg==" spinCount="100000" sheet="1" objects="1" scenarios="1"/>
  <mergeCells count="9">
    <mergeCell ref="K20:S20"/>
    <mergeCell ref="E1:S1"/>
    <mergeCell ref="E34:G34"/>
    <mergeCell ref="E35:G35"/>
    <mergeCell ref="E36:G36"/>
    <mergeCell ref="E33:G33"/>
    <mergeCell ref="K24:S24"/>
    <mergeCell ref="K21:S21"/>
    <mergeCell ref="K22:S23"/>
  </mergeCells>
  <printOptions horizontalCentered="1"/>
  <pageMargins left="0" right="0" top="0.78740157480314965" bottom="0.15748031496062992" header="0.31496062992125984" footer="0.31496062992125984"/>
  <pageSetup scale="72" orientation="landscape" r:id="rId1"/>
  <headerFooter>
    <oddHeader>&amp;R&amp;"Times New Roman,Italic"&amp;10Приложение 3 към Заповед № .....................................................</oddHeader>
  </headerFooter>
  <ignoredErrors>
    <ignoredError sqref="I28:I32 I22:I25" evalError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номенклатури!$A$1:$A$190</xm:f>
          </x14:formula1>
          <xm:sqref>F3</xm:sqref>
        </x14:dataValidation>
        <x14:dataValidation type="list" allowBlank="1" showInputMessage="1" showErrorMessage="1">
          <x14:formula1>
            <xm:f>номенклатури!$J$1:$J$28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90"/>
  <sheetViews>
    <sheetView workbookViewId="0">
      <selection activeCell="B72" sqref="B72"/>
    </sheetView>
  </sheetViews>
  <sheetFormatPr defaultRowHeight="15" x14ac:dyDescent="0.25"/>
  <cols>
    <col min="1" max="1" width="11.28515625" customWidth="1"/>
    <col min="2" max="2" width="56.140625" customWidth="1"/>
    <col min="8" max="8" width="15.140625" customWidth="1"/>
    <col min="10" max="10" width="17" customWidth="1"/>
    <col min="13" max="13" width="12.42578125" customWidth="1"/>
  </cols>
  <sheetData>
    <row r="1" spans="1:13" x14ac:dyDescent="0.25">
      <c r="A1" s="22" t="s">
        <v>391</v>
      </c>
      <c r="B1" s="25" t="s">
        <v>390</v>
      </c>
      <c r="J1" s="5" t="s">
        <v>206</v>
      </c>
      <c r="M1" s="61">
        <v>44197</v>
      </c>
    </row>
    <row r="2" spans="1:13" x14ac:dyDescent="0.25">
      <c r="A2" s="22" t="s">
        <v>15</v>
      </c>
      <c r="B2" s="25" t="s">
        <v>392</v>
      </c>
      <c r="C2" t="s">
        <v>430</v>
      </c>
      <c r="J2" s="5" t="s">
        <v>207</v>
      </c>
      <c r="M2" s="61">
        <v>44228</v>
      </c>
    </row>
    <row r="3" spans="1:13" x14ac:dyDescent="0.25">
      <c r="A3" s="22">
        <v>831605795</v>
      </c>
      <c r="B3" s="25" t="s">
        <v>393</v>
      </c>
      <c r="C3" t="s">
        <v>430</v>
      </c>
      <c r="J3" s="5" t="s">
        <v>438</v>
      </c>
      <c r="M3" s="61">
        <v>44256</v>
      </c>
    </row>
    <row r="4" spans="1:13" x14ac:dyDescent="0.25">
      <c r="A4" s="3" t="s">
        <v>18</v>
      </c>
      <c r="B4" s="25" t="s">
        <v>394</v>
      </c>
      <c r="C4" t="s">
        <v>430</v>
      </c>
      <c r="J4" s="5" t="s">
        <v>439</v>
      </c>
      <c r="M4" s="61">
        <v>44287</v>
      </c>
    </row>
    <row r="5" spans="1:13" x14ac:dyDescent="0.25">
      <c r="A5" s="3">
        <v>831605806</v>
      </c>
      <c r="B5" s="25" t="s">
        <v>395</v>
      </c>
      <c r="C5" t="s">
        <v>430</v>
      </c>
      <c r="J5" s="5" t="s">
        <v>440</v>
      </c>
      <c r="M5" s="61">
        <v>44317</v>
      </c>
    </row>
    <row r="6" spans="1:13" x14ac:dyDescent="0.25">
      <c r="A6" s="22" t="s">
        <v>19</v>
      </c>
      <c r="B6" s="25" t="s">
        <v>396</v>
      </c>
      <c r="C6" t="s">
        <v>430</v>
      </c>
      <c r="J6" s="5" t="s">
        <v>441</v>
      </c>
      <c r="M6" s="61">
        <v>44348</v>
      </c>
    </row>
    <row r="7" spans="1:13" x14ac:dyDescent="0.25">
      <c r="A7" t="s">
        <v>16</v>
      </c>
      <c r="B7" t="s">
        <v>234</v>
      </c>
      <c r="C7" t="s">
        <v>430</v>
      </c>
      <c r="J7" s="5" t="s">
        <v>442</v>
      </c>
      <c r="M7" s="61">
        <v>44378</v>
      </c>
    </row>
    <row r="8" spans="1:13" x14ac:dyDescent="0.25">
      <c r="A8" s="22" t="s">
        <v>17</v>
      </c>
      <c r="B8" s="25" t="s">
        <v>235</v>
      </c>
      <c r="C8" t="s">
        <v>430</v>
      </c>
      <c r="J8" s="5" t="s">
        <v>443</v>
      </c>
      <c r="M8" s="61">
        <v>44409</v>
      </c>
    </row>
    <row r="9" spans="1:13" x14ac:dyDescent="0.25">
      <c r="A9" s="22">
        <v>831900201</v>
      </c>
      <c r="B9" s="25" t="s">
        <v>397</v>
      </c>
      <c r="C9" t="s">
        <v>430</v>
      </c>
      <c r="J9" s="5" t="s">
        <v>444</v>
      </c>
      <c r="M9" s="61">
        <v>44440</v>
      </c>
    </row>
    <row r="10" spans="1:13" x14ac:dyDescent="0.25">
      <c r="A10" s="22" t="s">
        <v>21</v>
      </c>
      <c r="B10" s="25" t="s">
        <v>398</v>
      </c>
      <c r="C10" t="s">
        <v>430</v>
      </c>
      <c r="J10" s="5" t="s">
        <v>445</v>
      </c>
      <c r="M10" s="61">
        <v>44470</v>
      </c>
    </row>
    <row r="11" spans="1:13" x14ac:dyDescent="0.25">
      <c r="A11" s="3" t="s">
        <v>25</v>
      </c>
      <c r="B11" s="25" t="s">
        <v>399</v>
      </c>
      <c r="C11" t="s">
        <v>430</v>
      </c>
      <c r="J11" s="5" t="s">
        <v>446</v>
      </c>
      <c r="M11" s="61">
        <v>44501</v>
      </c>
    </row>
    <row r="12" spans="1:13" x14ac:dyDescent="0.25">
      <c r="A12" s="3" t="s">
        <v>26</v>
      </c>
      <c r="B12" s="25" t="s">
        <v>400</v>
      </c>
      <c r="C12" t="s">
        <v>430</v>
      </c>
      <c r="J12" s="5" t="s">
        <v>447</v>
      </c>
      <c r="M12" s="61">
        <v>44531</v>
      </c>
    </row>
    <row r="13" spans="1:13" x14ac:dyDescent="0.25">
      <c r="A13" s="22" t="s">
        <v>27</v>
      </c>
      <c r="B13" s="25" t="s">
        <v>236</v>
      </c>
      <c r="C13" t="s">
        <v>430</v>
      </c>
      <c r="J13" s="5" t="s">
        <v>437</v>
      </c>
      <c r="M13" s="61">
        <v>44562</v>
      </c>
    </row>
    <row r="14" spans="1:13" x14ac:dyDescent="0.25">
      <c r="A14" s="22" t="s">
        <v>23</v>
      </c>
      <c r="B14" s="25" t="s">
        <v>237</v>
      </c>
      <c r="C14" t="s">
        <v>430</v>
      </c>
      <c r="J14" s="5" t="s">
        <v>448</v>
      </c>
      <c r="M14" s="61">
        <v>44593</v>
      </c>
    </row>
    <row r="15" spans="1:13" x14ac:dyDescent="0.25">
      <c r="A15" s="3" t="s">
        <v>20</v>
      </c>
      <c r="B15" s="25" t="s">
        <v>238</v>
      </c>
      <c r="C15" t="s">
        <v>430</v>
      </c>
      <c r="J15" s="5" t="s">
        <v>449</v>
      </c>
      <c r="M15" s="61">
        <v>44621</v>
      </c>
    </row>
    <row r="16" spans="1:13" x14ac:dyDescent="0.25">
      <c r="A16" s="3" t="s">
        <v>22</v>
      </c>
      <c r="B16" s="25" t="s">
        <v>239</v>
      </c>
      <c r="C16" t="s">
        <v>430</v>
      </c>
      <c r="J16" s="5" t="s">
        <v>450</v>
      </c>
      <c r="M16" s="61">
        <v>44652</v>
      </c>
    </row>
    <row r="17" spans="1:13" x14ac:dyDescent="0.25">
      <c r="A17" s="22" t="s">
        <v>24</v>
      </c>
      <c r="B17" s="25" t="s">
        <v>401</v>
      </c>
      <c r="C17" t="s">
        <v>430</v>
      </c>
      <c r="J17" s="5" t="s">
        <v>451</v>
      </c>
      <c r="M17" s="61">
        <v>44682</v>
      </c>
    </row>
    <row r="18" spans="1:13" x14ac:dyDescent="0.25">
      <c r="A18" t="s">
        <v>28</v>
      </c>
      <c r="B18" t="s">
        <v>240</v>
      </c>
      <c r="C18" t="s">
        <v>430</v>
      </c>
      <c r="J18" s="5" t="s">
        <v>452</v>
      </c>
      <c r="M18" s="61">
        <v>44713</v>
      </c>
    </row>
    <row r="19" spans="1:13" x14ac:dyDescent="0.25">
      <c r="A19" t="s">
        <v>29</v>
      </c>
      <c r="B19" t="s">
        <v>402</v>
      </c>
      <c r="C19" t="s">
        <v>430</v>
      </c>
      <c r="J19" s="5" t="s">
        <v>453</v>
      </c>
      <c r="M19" s="61">
        <v>44743</v>
      </c>
    </row>
    <row r="20" spans="1:13" x14ac:dyDescent="0.25">
      <c r="A20" t="s">
        <v>30</v>
      </c>
      <c r="B20" t="s">
        <v>241</v>
      </c>
      <c r="C20" t="s">
        <v>430</v>
      </c>
      <c r="J20" s="5" t="s">
        <v>454</v>
      </c>
      <c r="M20" s="61">
        <v>44774</v>
      </c>
    </row>
    <row r="21" spans="1:13" x14ac:dyDescent="0.25">
      <c r="A21" s="22" t="s">
        <v>31</v>
      </c>
      <c r="B21" s="25" t="s">
        <v>242</v>
      </c>
      <c r="C21" t="s">
        <v>430</v>
      </c>
      <c r="J21" s="5" t="s">
        <v>455</v>
      </c>
      <c r="M21" s="61">
        <v>44805</v>
      </c>
    </row>
    <row r="22" spans="1:13" x14ac:dyDescent="0.25">
      <c r="A22" s="22" t="s">
        <v>32</v>
      </c>
      <c r="B22" s="25" t="s">
        <v>243</v>
      </c>
      <c r="C22" t="s">
        <v>430</v>
      </c>
      <c r="J22" s="5" t="s">
        <v>456</v>
      </c>
      <c r="M22" s="61">
        <v>44835</v>
      </c>
    </row>
    <row r="23" spans="1:13" x14ac:dyDescent="0.25">
      <c r="A23" s="22" t="s">
        <v>47</v>
      </c>
      <c r="B23" s="25" t="s">
        <v>244</v>
      </c>
      <c r="C23" t="s">
        <v>430</v>
      </c>
      <c r="J23" s="5" t="s">
        <v>457</v>
      </c>
      <c r="M23" s="61">
        <v>44866</v>
      </c>
    </row>
    <row r="24" spans="1:13" x14ac:dyDescent="0.25">
      <c r="A24" s="22" t="s">
        <v>48</v>
      </c>
      <c r="B24" s="25" t="s">
        <v>245</v>
      </c>
      <c r="C24" t="s">
        <v>430</v>
      </c>
      <c r="J24" s="5" t="s">
        <v>458</v>
      </c>
      <c r="M24" s="61">
        <v>44896</v>
      </c>
    </row>
    <row r="25" spans="1:13" x14ac:dyDescent="0.25">
      <c r="A25" s="22" t="s">
        <v>49</v>
      </c>
      <c r="B25" s="25" t="s">
        <v>246</v>
      </c>
      <c r="C25" t="s">
        <v>430</v>
      </c>
      <c r="J25" s="5"/>
      <c r="M25" s="61"/>
    </row>
    <row r="26" spans="1:13" x14ac:dyDescent="0.25">
      <c r="A26" s="3" t="s">
        <v>50</v>
      </c>
      <c r="B26" s="25" t="s">
        <v>247</v>
      </c>
      <c r="C26" t="s">
        <v>430</v>
      </c>
      <c r="J26" s="5"/>
      <c r="M26" s="61"/>
    </row>
    <row r="27" spans="1:13" x14ac:dyDescent="0.25">
      <c r="A27" s="3" t="s">
        <v>51</v>
      </c>
      <c r="B27" s="25" t="s">
        <v>248</v>
      </c>
      <c r="C27" t="s">
        <v>430</v>
      </c>
      <c r="J27" s="5"/>
      <c r="M27" s="61"/>
    </row>
    <row r="28" spans="1:13" x14ac:dyDescent="0.25">
      <c r="A28" s="22" t="s">
        <v>52</v>
      </c>
      <c r="B28" s="25" t="s">
        <v>249</v>
      </c>
      <c r="C28" t="s">
        <v>430</v>
      </c>
    </row>
    <row r="29" spans="1:13" x14ac:dyDescent="0.25">
      <c r="A29" s="22" t="s">
        <v>53</v>
      </c>
      <c r="B29" s="25" t="s">
        <v>250</v>
      </c>
      <c r="C29" t="s">
        <v>430</v>
      </c>
    </row>
    <row r="30" spans="1:13" x14ac:dyDescent="0.25">
      <c r="A30" s="22" t="s">
        <v>54</v>
      </c>
      <c r="B30" s="25" t="s">
        <v>403</v>
      </c>
      <c r="C30" t="s">
        <v>430</v>
      </c>
    </row>
    <row r="31" spans="1:13" x14ac:dyDescent="0.25">
      <c r="A31" t="s">
        <v>55</v>
      </c>
      <c r="B31" t="s">
        <v>251</v>
      </c>
      <c r="C31" t="s">
        <v>430</v>
      </c>
    </row>
    <row r="32" spans="1:13" x14ac:dyDescent="0.25">
      <c r="A32" t="s">
        <v>56</v>
      </c>
      <c r="B32" t="s">
        <v>252</v>
      </c>
      <c r="C32" t="s">
        <v>430</v>
      </c>
    </row>
    <row r="33" spans="1:3" x14ac:dyDescent="0.25">
      <c r="A33" t="s">
        <v>57</v>
      </c>
      <c r="B33" t="s">
        <v>253</v>
      </c>
      <c r="C33" t="s">
        <v>430</v>
      </c>
    </row>
    <row r="34" spans="1:3" x14ac:dyDescent="0.25">
      <c r="A34" t="s">
        <v>58</v>
      </c>
      <c r="B34" t="s">
        <v>254</v>
      </c>
      <c r="C34" t="s">
        <v>430</v>
      </c>
    </row>
    <row r="35" spans="1:3" x14ac:dyDescent="0.25">
      <c r="A35" t="s">
        <v>59</v>
      </c>
      <c r="B35" t="s">
        <v>255</v>
      </c>
      <c r="C35" t="s">
        <v>430</v>
      </c>
    </row>
    <row r="36" spans="1:3" x14ac:dyDescent="0.25">
      <c r="A36" t="s">
        <v>60</v>
      </c>
      <c r="B36" t="s">
        <v>256</v>
      </c>
      <c r="C36" t="s">
        <v>430</v>
      </c>
    </row>
    <row r="37" spans="1:3" x14ac:dyDescent="0.25">
      <c r="A37" t="s">
        <v>61</v>
      </c>
      <c r="B37" t="s">
        <v>257</v>
      </c>
      <c r="C37" t="s">
        <v>430</v>
      </c>
    </row>
    <row r="38" spans="1:3" x14ac:dyDescent="0.25">
      <c r="A38" s="22" t="s">
        <v>62</v>
      </c>
      <c r="B38" s="25" t="s">
        <v>258</v>
      </c>
      <c r="C38" t="s">
        <v>430</v>
      </c>
    </row>
    <row r="39" spans="1:3" x14ac:dyDescent="0.25">
      <c r="A39" s="22" t="s">
        <v>63</v>
      </c>
      <c r="B39" s="25" t="s">
        <v>259</v>
      </c>
      <c r="C39" t="s">
        <v>430</v>
      </c>
    </row>
    <row r="40" spans="1:3" x14ac:dyDescent="0.25">
      <c r="A40" s="22" t="s">
        <v>64</v>
      </c>
      <c r="B40" s="25" t="s">
        <v>260</v>
      </c>
      <c r="C40" t="s">
        <v>430</v>
      </c>
    </row>
    <row r="41" spans="1:3" x14ac:dyDescent="0.25">
      <c r="A41" s="22" t="s">
        <v>65</v>
      </c>
      <c r="B41" s="25" t="s">
        <v>261</v>
      </c>
      <c r="C41" t="s">
        <v>430</v>
      </c>
    </row>
    <row r="42" spans="1:3" x14ac:dyDescent="0.25">
      <c r="A42" s="5" t="s">
        <v>66</v>
      </c>
      <c r="B42" s="25" t="s">
        <v>262</v>
      </c>
      <c r="C42" t="s">
        <v>430</v>
      </c>
    </row>
    <row r="43" spans="1:3" x14ac:dyDescent="0.25">
      <c r="A43" t="s">
        <v>67</v>
      </c>
      <c r="B43" t="s">
        <v>263</v>
      </c>
      <c r="C43" t="s">
        <v>430</v>
      </c>
    </row>
    <row r="44" spans="1:3" x14ac:dyDescent="0.25">
      <c r="A44" s="3" t="s">
        <v>68</v>
      </c>
      <c r="B44" s="25" t="s">
        <v>404</v>
      </c>
      <c r="C44" t="s">
        <v>430</v>
      </c>
    </row>
    <row r="45" spans="1:3" x14ac:dyDescent="0.25">
      <c r="A45" s="22" t="s">
        <v>69</v>
      </c>
      <c r="B45" s="25" t="s">
        <v>264</v>
      </c>
      <c r="C45" t="s">
        <v>430</v>
      </c>
    </row>
    <row r="46" spans="1:3" x14ac:dyDescent="0.25">
      <c r="A46" s="22" t="s">
        <v>70</v>
      </c>
      <c r="B46" s="25" t="s">
        <v>265</v>
      </c>
      <c r="C46" t="s">
        <v>430</v>
      </c>
    </row>
    <row r="47" spans="1:3" x14ac:dyDescent="0.25">
      <c r="A47" t="s">
        <v>71</v>
      </c>
      <c r="B47" t="s">
        <v>266</v>
      </c>
      <c r="C47" t="s">
        <v>430</v>
      </c>
    </row>
    <row r="48" spans="1:3" x14ac:dyDescent="0.25">
      <c r="A48" s="22" t="s">
        <v>72</v>
      </c>
      <c r="B48" s="25" t="s">
        <v>267</v>
      </c>
      <c r="C48" t="s">
        <v>430</v>
      </c>
    </row>
    <row r="49" spans="1:3" x14ac:dyDescent="0.25">
      <c r="A49" s="76" t="s">
        <v>433</v>
      </c>
      <c r="B49" s="77" t="s">
        <v>432</v>
      </c>
      <c r="C49" s="78" t="s">
        <v>430</v>
      </c>
    </row>
    <row r="50" spans="1:3" x14ac:dyDescent="0.25">
      <c r="A50" s="22" t="s">
        <v>38</v>
      </c>
      <c r="B50" s="25" t="s">
        <v>268</v>
      </c>
      <c r="C50" t="s">
        <v>430</v>
      </c>
    </row>
    <row r="51" spans="1:3" x14ac:dyDescent="0.25">
      <c r="A51" s="22" t="s">
        <v>33</v>
      </c>
      <c r="B51" s="25" t="s">
        <v>405</v>
      </c>
      <c r="C51" t="s">
        <v>430</v>
      </c>
    </row>
    <row r="52" spans="1:3" x14ac:dyDescent="0.25">
      <c r="A52" s="22" t="s">
        <v>36</v>
      </c>
      <c r="B52" s="25" t="s">
        <v>269</v>
      </c>
      <c r="C52" t="s">
        <v>430</v>
      </c>
    </row>
    <row r="53" spans="1:3" x14ac:dyDescent="0.25">
      <c r="A53" s="22" t="s">
        <v>37</v>
      </c>
      <c r="B53" s="25" t="s">
        <v>406</v>
      </c>
      <c r="C53" t="s">
        <v>430</v>
      </c>
    </row>
    <row r="54" spans="1:3" x14ac:dyDescent="0.25">
      <c r="A54" t="s">
        <v>34</v>
      </c>
      <c r="B54" t="s">
        <v>407</v>
      </c>
      <c r="C54" t="s">
        <v>430</v>
      </c>
    </row>
    <row r="55" spans="1:3" x14ac:dyDescent="0.25">
      <c r="A55" s="5" t="s">
        <v>35</v>
      </c>
      <c r="B55" s="25" t="s">
        <v>270</v>
      </c>
      <c r="C55" t="s">
        <v>430</v>
      </c>
    </row>
    <row r="56" spans="1:3" x14ac:dyDescent="0.25">
      <c r="A56" t="s">
        <v>39</v>
      </c>
      <c r="B56" t="s">
        <v>271</v>
      </c>
      <c r="C56" t="s">
        <v>430</v>
      </c>
    </row>
    <row r="57" spans="1:3" x14ac:dyDescent="0.25">
      <c r="A57" t="s">
        <v>42</v>
      </c>
      <c r="B57" t="s">
        <v>272</v>
      </c>
      <c r="C57" t="s">
        <v>430</v>
      </c>
    </row>
    <row r="58" spans="1:3" x14ac:dyDescent="0.25">
      <c r="A58" t="s">
        <v>41</v>
      </c>
      <c r="B58" t="s">
        <v>408</v>
      </c>
      <c r="C58" t="s">
        <v>430</v>
      </c>
    </row>
    <row r="59" spans="1:3" x14ac:dyDescent="0.25">
      <c r="A59" s="22" t="s">
        <v>40</v>
      </c>
      <c r="B59" s="25" t="s">
        <v>273</v>
      </c>
      <c r="C59" t="s">
        <v>430</v>
      </c>
    </row>
    <row r="60" spans="1:3" x14ac:dyDescent="0.25">
      <c r="A60" s="22" t="s">
        <v>43</v>
      </c>
      <c r="B60" s="25" t="s">
        <v>274</v>
      </c>
      <c r="C60" t="s">
        <v>430</v>
      </c>
    </row>
    <row r="61" spans="1:3" x14ac:dyDescent="0.25">
      <c r="A61" s="22" t="s">
        <v>46</v>
      </c>
      <c r="B61" s="25" t="s">
        <v>275</v>
      </c>
      <c r="C61" t="s">
        <v>430</v>
      </c>
    </row>
    <row r="62" spans="1:3" x14ac:dyDescent="0.25">
      <c r="A62" s="22" t="s">
        <v>44</v>
      </c>
      <c r="B62" s="25" t="s">
        <v>276</v>
      </c>
      <c r="C62" t="s">
        <v>430</v>
      </c>
    </row>
    <row r="63" spans="1:3" x14ac:dyDescent="0.25">
      <c r="A63" s="22" t="s">
        <v>45</v>
      </c>
      <c r="B63" s="25" t="s">
        <v>277</v>
      </c>
      <c r="C63" t="s">
        <v>430</v>
      </c>
    </row>
    <row r="64" spans="1:3" x14ac:dyDescent="0.25">
      <c r="A64" s="22" t="s">
        <v>75</v>
      </c>
      <c r="B64" s="25" t="s">
        <v>278</v>
      </c>
      <c r="C64" t="s">
        <v>431</v>
      </c>
    </row>
    <row r="65" spans="1:3" x14ac:dyDescent="0.25">
      <c r="A65" s="27" t="s">
        <v>76</v>
      </c>
      <c r="B65" s="25" t="s">
        <v>279</v>
      </c>
      <c r="C65" t="s">
        <v>431</v>
      </c>
    </row>
    <row r="66" spans="1:3" x14ac:dyDescent="0.25">
      <c r="A66" s="22" t="s">
        <v>77</v>
      </c>
      <c r="B66" s="25" t="s">
        <v>280</v>
      </c>
      <c r="C66" t="s">
        <v>431</v>
      </c>
    </row>
    <row r="67" spans="1:3" x14ac:dyDescent="0.25">
      <c r="A67" s="22" t="s">
        <v>82</v>
      </c>
      <c r="B67" s="25" t="s">
        <v>281</v>
      </c>
      <c r="C67" t="s">
        <v>431</v>
      </c>
    </row>
    <row r="68" spans="1:3" x14ac:dyDescent="0.25">
      <c r="A68" s="24" t="s">
        <v>78</v>
      </c>
      <c r="B68" s="2" t="s">
        <v>282</v>
      </c>
      <c r="C68" t="s">
        <v>431</v>
      </c>
    </row>
    <row r="69" spans="1:3" x14ac:dyDescent="0.25">
      <c r="A69" s="24" t="s">
        <v>83</v>
      </c>
      <c r="B69" s="2" t="s">
        <v>283</v>
      </c>
      <c r="C69" t="s">
        <v>431</v>
      </c>
    </row>
    <row r="70" spans="1:3" x14ac:dyDescent="0.25">
      <c r="A70" s="23" t="s">
        <v>81</v>
      </c>
      <c r="B70" s="23" t="s">
        <v>284</v>
      </c>
      <c r="C70" t="s">
        <v>431</v>
      </c>
    </row>
    <row r="71" spans="1:3" x14ac:dyDescent="0.25">
      <c r="A71" s="23" t="s">
        <v>86</v>
      </c>
      <c r="B71" s="23" t="s">
        <v>285</v>
      </c>
      <c r="C71" t="s">
        <v>431</v>
      </c>
    </row>
    <row r="72" spans="1:3" x14ac:dyDescent="0.25">
      <c r="A72" s="1" t="s">
        <v>286</v>
      </c>
      <c r="B72" s="116" t="s">
        <v>287</v>
      </c>
      <c r="C72" t="s">
        <v>431</v>
      </c>
    </row>
    <row r="73" spans="1:3" x14ac:dyDescent="0.25">
      <c r="A73" s="24" t="s">
        <v>89</v>
      </c>
      <c r="B73" s="2" t="s">
        <v>288</v>
      </c>
      <c r="C73" t="s">
        <v>431</v>
      </c>
    </row>
    <row r="74" spans="1:3" x14ac:dyDescent="0.25">
      <c r="A74" s="1" t="s">
        <v>90</v>
      </c>
      <c r="B74" s="2" t="s">
        <v>289</v>
      </c>
      <c r="C74" t="s">
        <v>431</v>
      </c>
    </row>
    <row r="75" spans="1:3" x14ac:dyDescent="0.25">
      <c r="A75" s="24" t="s">
        <v>88</v>
      </c>
      <c r="B75" s="2" t="s">
        <v>290</v>
      </c>
      <c r="C75" t="s">
        <v>431</v>
      </c>
    </row>
    <row r="76" spans="1:3" x14ac:dyDescent="0.25">
      <c r="A76" s="1" t="s">
        <v>91</v>
      </c>
      <c r="B76" s="2" t="s">
        <v>291</v>
      </c>
      <c r="C76" t="s">
        <v>431</v>
      </c>
    </row>
    <row r="77" spans="1:3" x14ac:dyDescent="0.25">
      <c r="A77" s="23" t="s">
        <v>95</v>
      </c>
      <c r="B77" s="23" t="s">
        <v>292</v>
      </c>
      <c r="C77" t="s">
        <v>431</v>
      </c>
    </row>
    <row r="78" spans="1:3" x14ac:dyDescent="0.25">
      <c r="A78" s="1" t="s">
        <v>96</v>
      </c>
      <c r="B78" s="2" t="s">
        <v>293</v>
      </c>
      <c r="C78" t="s">
        <v>431</v>
      </c>
    </row>
    <row r="79" spans="1:3" x14ac:dyDescent="0.25">
      <c r="A79" s="1" t="s">
        <v>92</v>
      </c>
      <c r="B79" s="2" t="s">
        <v>294</v>
      </c>
      <c r="C79" t="s">
        <v>431</v>
      </c>
    </row>
    <row r="80" spans="1:3" x14ac:dyDescent="0.25">
      <c r="A80" s="1" t="s">
        <v>98</v>
      </c>
      <c r="B80" s="2" t="s">
        <v>295</v>
      </c>
      <c r="C80" t="s">
        <v>431</v>
      </c>
    </row>
    <row r="81" spans="1:3" x14ac:dyDescent="0.25">
      <c r="A81" s="23" t="s">
        <v>97</v>
      </c>
      <c r="B81" s="23" t="s">
        <v>296</v>
      </c>
      <c r="C81" t="s">
        <v>431</v>
      </c>
    </row>
    <row r="82" spans="1:3" x14ac:dyDescent="0.25">
      <c r="A82" s="1" t="s">
        <v>100</v>
      </c>
      <c r="B82" s="2" t="s">
        <v>297</v>
      </c>
      <c r="C82" t="s">
        <v>431</v>
      </c>
    </row>
    <row r="83" spans="1:3" x14ac:dyDescent="0.25">
      <c r="A83" s="23" t="s">
        <v>99</v>
      </c>
      <c r="B83" s="23" t="s">
        <v>298</v>
      </c>
      <c r="C83" t="s">
        <v>431</v>
      </c>
    </row>
    <row r="84" spans="1:3" x14ac:dyDescent="0.25">
      <c r="A84" s="1" t="s">
        <v>104</v>
      </c>
      <c r="B84" s="2" t="s">
        <v>299</v>
      </c>
      <c r="C84" t="s">
        <v>431</v>
      </c>
    </row>
    <row r="85" spans="1:3" x14ac:dyDescent="0.25">
      <c r="A85" s="1" t="s">
        <v>103</v>
      </c>
      <c r="B85" s="2" t="s">
        <v>300</v>
      </c>
      <c r="C85" t="s">
        <v>431</v>
      </c>
    </row>
    <row r="86" spans="1:3" x14ac:dyDescent="0.25">
      <c r="A86" s="23" t="s">
        <v>102</v>
      </c>
      <c r="B86" s="23" t="s">
        <v>301</v>
      </c>
      <c r="C86" t="s">
        <v>431</v>
      </c>
    </row>
    <row r="87" spans="1:3" x14ac:dyDescent="0.25">
      <c r="A87" s="1" t="s">
        <v>105</v>
      </c>
      <c r="B87" s="2" t="s">
        <v>302</v>
      </c>
      <c r="C87" t="s">
        <v>431</v>
      </c>
    </row>
    <row r="88" spans="1:3" x14ac:dyDescent="0.25">
      <c r="A88" s="24" t="s">
        <v>108</v>
      </c>
      <c r="B88" s="2" t="s">
        <v>303</v>
      </c>
      <c r="C88" t="s">
        <v>431</v>
      </c>
    </row>
    <row r="89" spans="1:3" x14ac:dyDescent="0.25">
      <c r="A89" s="1" t="s">
        <v>107</v>
      </c>
      <c r="B89" s="2" t="s">
        <v>304</v>
      </c>
      <c r="C89" t="s">
        <v>431</v>
      </c>
    </row>
    <row r="90" spans="1:3" x14ac:dyDescent="0.25">
      <c r="A90" s="24" t="s">
        <v>106</v>
      </c>
      <c r="B90" s="2" t="s">
        <v>305</v>
      </c>
      <c r="C90" t="s">
        <v>431</v>
      </c>
    </row>
    <row r="91" spans="1:3" x14ac:dyDescent="0.25">
      <c r="A91" s="1" t="s">
        <v>109</v>
      </c>
      <c r="B91" s="2" t="s">
        <v>306</v>
      </c>
      <c r="C91" t="s">
        <v>431</v>
      </c>
    </row>
    <row r="92" spans="1:3" x14ac:dyDescent="0.25">
      <c r="A92" s="23" t="s">
        <v>110</v>
      </c>
      <c r="B92" s="23" t="s">
        <v>307</v>
      </c>
      <c r="C92" t="s">
        <v>431</v>
      </c>
    </row>
    <row r="93" spans="1:3" x14ac:dyDescent="0.25">
      <c r="A93" s="1" t="s">
        <v>111</v>
      </c>
      <c r="B93" s="2" t="s">
        <v>308</v>
      </c>
      <c r="C93" t="s">
        <v>431</v>
      </c>
    </row>
    <row r="94" spans="1:3" x14ac:dyDescent="0.25">
      <c r="A94" s="1" t="s">
        <v>115</v>
      </c>
      <c r="B94" s="2" t="s">
        <v>309</v>
      </c>
      <c r="C94" t="s">
        <v>431</v>
      </c>
    </row>
    <row r="95" spans="1:3" x14ac:dyDescent="0.25">
      <c r="A95" s="1" t="s">
        <v>116</v>
      </c>
      <c r="B95" s="2" t="s">
        <v>310</v>
      </c>
      <c r="C95" t="s">
        <v>431</v>
      </c>
    </row>
    <row r="96" spans="1:3" x14ac:dyDescent="0.25">
      <c r="A96" s="1" t="s">
        <v>117</v>
      </c>
      <c r="B96" s="2" t="s">
        <v>311</v>
      </c>
      <c r="C96" t="s">
        <v>431</v>
      </c>
    </row>
    <row r="97" spans="1:3" x14ac:dyDescent="0.25">
      <c r="A97" s="23" t="s">
        <v>114</v>
      </c>
      <c r="B97" s="23" t="s">
        <v>312</v>
      </c>
      <c r="C97" t="s">
        <v>431</v>
      </c>
    </row>
    <row r="98" spans="1:3" x14ac:dyDescent="0.25">
      <c r="A98" s="23" t="s">
        <v>118</v>
      </c>
      <c r="B98" s="23" t="s">
        <v>313</v>
      </c>
      <c r="C98" t="s">
        <v>431</v>
      </c>
    </row>
    <row r="99" spans="1:3" x14ac:dyDescent="0.25">
      <c r="A99" s="1" t="s">
        <v>113</v>
      </c>
      <c r="B99" s="2" t="s">
        <v>314</v>
      </c>
      <c r="C99" t="s">
        <v>431</v>
      </c>
    </row>
    <row r="100" spans="1:3" x14ac:dyDescent="0.25">
      <c r="A100" s="23" t="s">
        <v>123</v>
      </c>
      <c r="B100" s="23" t="s">
        <v>315</v>
      </c>
      <c r="C100" t="s">
        <v>431</v>
      </c>
    </row>
    <row r="101" spans="1:3" x14ac:dyDescent="0.25">
      <c r="A101" s="1" t="s">
        <v>121</v>
      </c>
      <c r="B101" s="2" t="s">
        <v>316</v>
      </c>
      <c r="C101" t="s">
        <v>431</v>
      </c>
    </row>
    <row r="102" spans="1:3" x14ac:dyDescent="0.25">
      <c r="A102" s="23" t="s">
        <v>120</v>
      </c>
      <c r="B102" s="23" t="s">
        <v>317</v>
      </c>
      <c r="C102" t="s">
        <v>431</v>
      </c>
    </row>
    <row r="103" spans="1:3" x14ac:dyDescent="0.25">
      <c r="A103" s="1" t="s">
        <v>177</v>
      </c>
      <c r="B103" s="2" t="s">
        <v>318</v>
      </c>
      <c r="C103" t="s">
        <v>431</v>
      </c>
    </row>
    <row r="104" spans="1:3" x14ac:dyDescent="0.25">
      <c r="A104" s="1" t="s">
        <v>119</v>
      </c>
      <c r="B104" s="2" t="s">
        <v>319</v>
      </c>
      <c r="C104" t="s">
        <v>431</v>
      </c>
    </row>
    <row r="105" spans="1:3" x14ac:dyDescent="0.25">
      <c r="A105" s="1" t="s">
        <v>124</v>
      </c>
      <c r="B105" s="2" t="s">
        <v>409</v>
      </c>
      <c r="C105" t="s">
        <v>431</v>
      </c>
    </row>
    <row r="106" spans="1:3" x14ac:dyDescent="0.25">
      <c r="A106" s="23" t="s">
        <v>127</v>
      </c>
      <c r="B106" s="23" t="s">
        <v>320</v>
      </c>
      <c r="C106" t="s">
        <v>431</v>
      </c>
    </row>
    <row r="107" spans="1:3" x14ac:dyDescent="0.25">
      <c r="A107" s="1" t="s">
        <v>126</v>
      </c>
      <c r="B107" s="2" t="s">
        <v>410</v>
      </c>
      <c r="C107" t="s">
        <v>431</v>
      </c>
    </row>
    <row r="108" spans="1:3" x14ac:dyDescent="0.25">
      <c r="A108" s="1" t="s">
        <v>128</v>
      </c>
      <c r="B108" s="2" t="s">
        <v>411</v>
      </c>
      <c r="C108" t="s">
        <v>431</v>
      </c>
    </row>
    <row r="109" spans="1:3" x14ac:dyDescent="0.25">
      <c r="A109" s="1" t="s">
        <v>131</v>
      </c>
      <c r="B109" s="2" t="s">
        <v>321</v>
      </c>
      <c r="C109" t="s">
        <v>431</v>
      </c>
    </row>
    <row r="110" spans="1:3" x14ac:dyDescent="0.25">
      <c r="A110" s="23" t="s">
        <v>132</v>
      </c>
      <c r="B110" s="23" t="s">
        <v>322</v>
      </c>
      <c r="C110" t="s">
        <v>431</v>
      </c>
    </row>
    <row r="111" spans="1:3" x14ac:dyDescent="0.25">
      <c r="A111" s="1" t="s">
        <v>133</v>
      </c>
      <c r="B111" s="2" t="s">
        <v>412</v>
      </c>
      <c r="C111" t="s">
        <v>431</v>
      </c>
    </row>
    <row r="112" spans="1:3" x14ac:dyDescent="0.25">
      <c r="A112" s="23" t="s">
        <v>135</v>
      </c>
      <c r="B112" s="23" t="s">
        <v>413</v>
      </c>
      <c r="C112" t="s">
        <v>431</v>
      </c>
    </row>
    <row r="113" spans="1:3" x14ac:dyDescent="0.25">
      <c r="A113" s="1" t="s">
        <v>136</v>
      </c>
      <c r="B113" s="2" t="s">
        <v>414</v>
      </c>
      <c r="C113" t="s">
        <v>431</v>
      </c>
    </row>
    <row r="114" spans="1:3" x14ac:dyDescent="0.25">
      <c r="A114" s="23" t="s">
        <v>134</v>
      </c>
      <c r="B114" s="23" t="s">
        <v>323</v>
      </c>
      <c r="C114" t="s">
        <v>431</v>
      </c>
    </row>
    <row r="115" spans="1:3" x14ac:dyDescent="0.25">
      <c r="A115" s="1" t="s">
        <v>138</v>
      </c>
      <c r="B115" s="2" t="s">
        <v>324</v>
      </c>
      <c r="C115" t="s">
        <v>431</v>
      </c>
    </row>
    <row r="116" spans="1:3" x14ac:dyDescent="0.25">
      <c r="A116" s="23" t="s">
        <v>139</v>
      </c>
      <c r="B116" s="23" t="s">
        <v>325</v>
      </c>
      <c r="C116" t="s">
        <v>431</v>
      </c>
    </row>
    <row r="117" spans="1:3" x14ac:dyDescent="0.25">
      <c r="A117" s="23" t="s">
        <v>140</v>
      </c>
      <c r="B117" s="23" t="s">
        <v>326</v>
      </c>
      <c r="C117" t="s">
        <v>431</v>
      </c>
    </row>
    <row r="118" spans="1:3" x14ac:dyDescent="0.25">
      <c r="A118" s="24" t="s">
        <v>141</v>
      </c>
      <c r="B118" s="2" t="s">
        <v>327</v>
      </c>
      <c r="C118" t="s">
        <v>431</v>
      </c>
    </row>
    <row r="119" spans="1:3" x14ac:dyDescent="0.25">
      <c r="A119" s="23" t="s">
        <v>144</v>
      </c>
      <c r="B119" s="23" t="s">
        <v>328</v>
      </c>
      <c r="C119" t="s">
        <v>431</v>
      </c>
    </row>
    <row r="120" spans="1:3" x14ac:dyDescent="0.25">
      <c r="A120" s="1" t="s">
        <v>145</v>
      </c>
      <c r="B120" s="2" t="s">
        <v>329</v>
      </c>
      <c r="C120" t="s">
        <v>431</v>
      </c>
    </row>
    <row r="121" spans="1:3" x14ac:dyDescent="0.25">
      <c r="A121" s="1" t="s">
        <v>146</v>
      </c>
      <c r="B121" s="2" t="s">
        <v>330</v>
      </c>
      <c r="C121" t="s">
        <v>431</v>
      </c>
    </row>
    <row r="122" spans="1:3" x14ac:dyDescent="0.25">
      <c r="A122" s="1" t="s">
        <v>147</v>
      </c>
      <c r="B122" s="2" t="s">
        <v>331</v>
      </c>
      <c r="C122" t="s">
        <v>431</v>
      </c>
    </row>
    <row r="123" spans="1:3" x14ac:dyDescent="0.25">
      <c r="A123" s="1" t="s">
        <v>149</v>
      </c>
      <c r="B123" s="2" t="s">
        <v>332</v>
      </c>
      <c r="C123" t="s">
        <v>431</v>
      </c>
    </row>
    <row r="124" spans="1:3" x14ac:dyDescent="0.25">
      <c r="A124" s="24" t="s">
        <v>150</v>
      </c>
      <c r="B124" s="2" t="s">
        <v>333</v>
      </c>
      <c r="C124" t="s">
        <v>431</v>
      </c>
    </row>
    <row r="125" spans="1:3" x14ac:dyDescent="0.25">
      <c r="A125" s="23" t="s">
        <v>151</v>
      </c>
      <c r="B125" s="23" t="s">
        <v>334</v>
      </c>
      <c r="C125" t="s">
        <v>431</v>
      </c>
    </row>
    <row r="126" spans="1:3" x14ac:dyDescent="0.25">
      <c r="A126" s="1" t="s">
        <v>157</v>
      </c>
      <c r="B126" s="2" t="s">
        <v>335</v>
      </c>
      <c r="C126" t="s">
        <v>431</v>
      </c>
    </row>
    <row r="127" spans="1:3" x14ac:dyDescent="0.25">
      <c r="A127" s="24" t="s">
        <v>153</v>
      </c>
      <c r="B127" s="2" t="s">
        <v>415</v>
      </c>
      <c r="C127" t="s">
        <v>431</v>
      </c>
    </row>
    <row r="128" spans="1:3" x14ac:dyDescent="0.25">
      <c r="A128" s="1" t="s">
        <v>154</v>
      </c>
      <c r="B128" s="2" t="s">
        <v>416</v>
      </c>
      <c r="C128" t="s">
        <v>431</v>
      </c>
    </row>
    <row r="129" spans="1:3" x14ac:dyDescent="0.25">
      <c r="A129" s="23" t="s">
        <v>152</v>
      </c>
      <c r="B129" s="23" t="s">
        <v>336</v>
      </c>
      <c r="C129" t="s">
        <v>431</v>
      </c>
    </row>
    <row r="130" spans="1:3" x14ac:dyDescent="0.25">
      <c r="A130" s="1" t="s">
        <v>159</v>
      </c>
      <c r="B130" s="2" t="s">
        <v>337</v>
      </c>
      <c r="C130" t="s">
        <v>431</v>
      </c>
    </row>
    <row r="131" spans="1:3" x14ac:dyDescent="0.25">
      <c r="A131" s="23" t="s">
        <v>158</v>
      </c>
      <c r="B131" s="23" t="s">
        <v>338</v>
      </c>
      <c r="C131" t="s">
        <v>431</v>
      </c>
    </row>
    <row r="132" spans="1:3" x14ac:dyDescent="0.25">
      <c r="A132" s="1" t="s">
        <v>164</v>
      </c>
      <c r="B132" s="2" t="s">
        <v>339</v>
      </c>
      <c r="C132" t="s">
        <v>431</v>
      </c>
    </row>
    <row r="133" spans="1:3" x14ac:dyDescent="0.25">
      <c r="A133" s="1" t="s">
        <v>160</v>
      </c>
      <c r="B133" s="2" t="s">
        <v>340</v>
      </c>
      <c r="C133" t="s">
        <v>431</v>
      </c>
    </row>
    <row r="134" spans="1:3" x14ac:dyDescent="0.25">
      <c r="A134" s="23" t="s">
        <v>162</v>
      </c>
      <c r="B134" s="23" t="s">
        <v>341</v>
      </c>
      <c r="C134" t="s">
        <v>431</v>
      </c>
    </row>
    <row r="135" spans="1:3" x14ac:dyDescent="0.25">
      <c r="A135" s="1" t="s">
        <v>167</v>
      </c>
      <c r="B135" s="2" t="s">
        <v>342</v>
      </c>
      <c r="C135" t="s">
        <v>431</v>
      </c>
    </row>
    <row r="136" spans="1:3" x14ac:dyDescent="0.25">
      <c r="A136" s="1" t="s">
        <v>168</v>
      </c>
      <c r="B136" s="2" t="s">
        <v>417</v>
      </c>
      <c r="C136" t="s">
        <v>431</v>
      </c>
    </row>
    <row r="137" spans="1:3" x14ac:dyDescent="0.25">
      <c r="A137" s="24">
        <v>101533900</v>
      </c>
      <c r="B137" s="2" t="s">
        <v>343</v>
      </c>
      <c r="C137" t="s">
        <v>431</v>
      </c>
    </row>
    <row r="138" spans="1:3" x14ac:dyDescent="0.25">
      <c r="A138" s="23" t="s">
        <v>73</v>
      </c>
      <c r="B138" s="23" t="s">
        <v>344</v>
      </c>
      <c r="C138" t="s">
        <v>431</v>
      </c>
    </row>
    <row r="139" spans="1:3" x14ac:dyDescent="0.25">
      <c r="A139" s="1" t="s">
        <v>79</v>
      </c>
      <c r="B139" s="2" t="s">
        <v>345</v>
      </c>
      <c r="C139" t="s">
        <v>431</v>
      </c>
    </row>
    <row r="140" spans="1:3" x14ac:dyDescent="0.25">
      <c r="A140" s="1" t="s">
        <v>84</v>
      </c>
      <c r="B140" s="2" t="s">
        <v>346</v>
      </c>
      <c r="C140" t="s">
        <v>431</v>
      </c>
    </row>
    <row r="141" spans="1:3" x14ac:dyDescent="0.25">
      <c r="A141" s="24" t="s">
        <v>85</v>
      </c>
      <c r="B141" s="2" t="s">
        <v>347</v>
      </c>
      <c r="C141" t="s">
        <v>431</v>
      </c>
    </row>
    <row r="142" spans="1:3" x14ac:dyDescent="0.25">
      <c r="A142" s="1" t="s">
        <v>171</v>
      </c>
      <c r="B142" s="2" t="s">
        <v>348</v>
      </c>
      <c r="C142" t="s">
        <v>431</v>
      </c>
    </row>
    <row r="143" spans="1:3" x14ac:dyDescent="0.25">
      <c r="A143" s="23" t="s">
        <v>170</v>
      </c>
      <c r="B143" s="23" t="s">
        <v>349</v>
      </c>
      <c r="C143" t="s">
        <v>431</v>
      </c>
    </row>
    <row r="144" spans="1:3" x14ac:dyDescent="0.25">
      <c r="A144" s="23" t="s">
        <v>87</v>
      </c>
      <c r="B144" s="23" t="s">
        <v>350</v>
      </c>
      <c r="C144" t="s">
        <v>431</v>
      </c>
    </row>
    <row r="145" spans="1:3" x14ac:dyDescent="0.25">
      <c r="A145" s="23" t="s">
        <v>93</v>
      </c>
      <c r="B145" s="23" t="s">
        <v>351</v>
      </c>
      <c r="C145" t="s">
        <v>431</v>
      </c>
    </row>
    <row r="146" spans="1:3" x14ac:dyDescent="0.25">
      <c r="A146" s="1" t="s">
        <v>112</v>
      </c>
      <c r="B146" s="2" t="s">
        <v>352</v>
      </c>
      <c r="C146" t="s">
        <v>431</v>
      </c>
    </row>
    <row r="147" spans="1:3" x14ac:dyDescent="0.25">
      <c r="A147" s="1" t="s">
        <v>129</v>
      </c>
      <c r="B147" s="2" t="s">
        <v>353</v>
      </c>
      <c r="C147" t="s">
        <v>431</v>
      </c>
    </row>
    <row r="148" spans="1:3" x14ac:dyDescent="0.25">
      <c r="A148" s="23" t="s">
        <v>183</v>
      </c>
      <c r="B148" s="23" t="s">
        <v>354</v>
      </c>
      <c r="C148" t="s">
        <v>431</v>
      </c>
    </row>
    <row r="149" spans="1:3" x14ac:dyDescent="0.25">
      <c r="A149" s="23" t="s">
        <v>142</v>
      </c>
      <c r="B149" s="23" t="s">
        <v>355</v>
      </c>
      <c r="C149" t="s">
        <v>431</v>
      </c>
    </row>
    <row r="150" spans="1:3" x14ac:dyDescent="0.25">
      <c r="A150" s="1" t="s">
        <v>184</v>
      </c>
      <c r="B150" s="2" t="s">
        <v>418</v>
      </c>
      <c r="C150" t="s">
        <v>431</v>
      </c>
    </row>
    <row r="151" spans="1:3" x14ac:dyDescent="0.25">
      <c r="A151" s="1" t="s">
        <v>155</v>
      </c>
      <c r="B151" s="2" t="s">
        <v>356</v>
      </c>
      <c r="C151" t="s">
        <v>431</v>
      </c>
    </row>
    <row r="152" spans="1:3" x14ac:dyDescent="0.25">
      <c r="A152" s="71" t="s">
        <v>165</v>
      </c>
      <c r="B152" s="23" t="s">
        <v>357</v>
      </c>
      <c r="C152" t="s">
        <v>431</v>
      </c>
    </row>
    <row r="153" spans="1:3" x14ac:dyDescent="0.25">
      <c r="A153" s="72" t="s">
        <v>185</v>
      </c>
      <c r="B153" s="2" t="s">
        <v>358</v>
      </c>
      <c r="C153" t="s">
        <v>431</v>
      </c>
    </row>
    <row r="154" spans="1:3" x14ac:dyDescent="0.25">
      <c r="A154" s="72" t="s">
        <v>163</v>
      </c>
      <c r="B154" s="2" t="s">
        <v>359</v>
      </c>
      <c r="C154" t="s">
        <v>431</v>
      </c>
    </row>
    <row r="155" spans="1:3" x14ac:dyDescent="0.25">
      <c r="A155" s="23" t="s">
        <v>180</v>
      </c>
      <c r="B155" s="23" t="s">
        <v>360</v>
      </c>
      <c r="C155" t="s">
        <v>431</v>
      </c>
    </row>
    <row r="156" spans="1:3" x14ac:dyDescent="0.25">
      <c r="A156" s="1" t="s">
        <v>125</v>
      </c>
      <c r="B156" s="2" t="s">
        <v>419</v>
      </c>
      <c r="C156" t="s">
        <v>431</v>
      </c>
    </row>
    <row r="157" spans="1:3" x14ac:dyDescent="0.25">
      <c r="A157" s="1" t="s">
        <v>176</v>
      </c>
      <c r="B157" s="2" t="s">
        <v>361</v>
      </c>
      <c r="C157" t="s">
        <v>431</v>
      </c>
    </row>
    <row r="158" spans="1:3" x14ac:dyDescent="0.25">
      <c r="A158" s="23" t="s">
        <v>187</v>
      </c>
      <c r="B158" s="23" t="s">
        <v>362</v>
      </c>
      <c r="C158" t="s">
        <v>431</v>
      </c>
    </row>
    <row r="159" spans="1:3" x14ac:dyDescent="0.25">
      <c r="A159" s="23" t="s">
        <v>363</v>
      </c>
      <c r="B159" s="23" t="s">
        <v>364</v>
      </c>
      <c r="C159" t="s">
        <v>431</v>
      </c>
    </row>
    <row r="160" spans="1:3" x14ac:dyDescent="0.25">
      <c r="A160" s="1" t="s">
        <v>217</v>
      </c>
      <c r="B160" s="2" t="s">
        <v>365</v>
      </c>
      <c r="C160" t="s">
        <v>431</v>
      </c>
    </row>
    <row r="161" spans="1:3" x14ac:dyDescent="0.25">
      <c r="A161" s="23" t="s">
        <v>188</v>
      </c>
      <c r="B161" s="23" t="s">
        <v>366</v>
      </c>
      <c r="C161" t="s">
        <v>431</v>
      </c>
    </row>
    <row r="162" spans="1:3" x14ac:dyDescent="0.25">
      <c r="A162" s="1" t="s">
        <v>148</v>
      </c>
      <c r="B162" s="2" t="s">
        <v>367</v>
      </c>
      <c r="C162" t="s">
        <v>431</v>
      </c>
    </row>
    <row r="163" spans="1:3" x14ac:dyDescent="0.25">
      <c r="A163" s="1" t="s">
        <v>161</v>
      </c>
      <c r="B163" s="2" t="s">
        <v>368</v>
      </c>
      <c r="C163" t="s">
        <v>431</v>
      </c>
    </row>
    <row r="164" spans="1:3" x14ac:dyDescent="0.25">
      <c r="A164" s="1" t="s">
        <v>169</v>
      </c>
      <c r="B164" s="2" t="s">
        <v>369</v>
      </c>
      <c r="C164" t="s">
        <v>431</v>
      </c>
    </row>
    <row r="165" spans="1:3" x14ac:dyDescent="0.25">
      <c r="A165" s="1" t="s">
        <v>172</v>
      </c>
      <c r="B165" s="2" t="s">
        <v>370</v>
      </c>
      <c r="C165" t="s">
        <v>431</v>
      </c>
    </row>
    <row r="166" spans="1:3" x14ac:dyDescent="0.25">
      <c r="A166" s="22" t="s">
        <v>174</v>
      </c>
      <c r="B166" s="4" t="s">
        <v>371</v>
      </c>
      <c r="C166" t="s">
        <v>431</v>
      </c>
    </row>
    <row r="167" spans="1:3" x14ac:dyDescent="0.25">
      <c r="A167" t="s">
        <v>179</v>
      </c>
      <c r="B167" s="26" t="s">
        <v>372</v>
      </c>
      <c r="C167" t="s">
        <v>431</v>
      </c>
    </row>
    <row r="168" spans="1:3" x14ac:dyDescent="0.25">
      <c r="A168" s="3" t="s">
        <v>181</v>
      </c>
      <c r="B168" s="4" t="s">
        <v>182</v>
      </c>
      <c r="C168" t="s">
        <v>431</v>
      </c>
    </row>
    <row r="169" spans="1:3" x14ac:dyDescent="0.25">
      <c r="A169" t="s">
        <v>373</v>
      </c>
      <c r="B169" s="26" t="s">
        <v>374</v>
      </c>
      <c r="C169" t="s">
        <v>431</v>
      </c>
    </row>
    <row r="170" spans="1:3" x14ac:dyDescent="0.25">
      <c r="A170" s="22" t="s">
        <v>186</v>
      </c>
      <c r="B170" s="4" t="s">
        <v>375</v>
      </c>
      <c r="C170" t="s">
        <v>431</v>
      </c>
    </row>
    <row r="171" spans="1:3" x14ac:dyDescent="0.25">
      <c r="A171" t="s">
        <v>173</v>
      </c>
      <c r="B171" s="26" t="s">
        <v>376</v>
      </c>
      <c r="C171" t="s">
        <v>431</v>
      </c>
    </row>
    <row r="172" spans="1:3" x14ac:dyDescent="0.25">
      <c r="A172" s="22" t="s">
        <v>175</v>
      </c>
      <c r="B172" s="4" t="s">
        <v>377</v>
      </c>
      <c r="C172" t="s">
        <v>431</v>
      </c>
    </row>
    <row r="173" spans="1:3" x14ac:dyDescent="0.25">
      <c r="A173" t="s">
        <v>178</v>
      </c>
      <c r="B173" s="26" t="s">
        <v>378</v>
      </c>
      <c r="C173" t="s">
        <v>431</v>
      </c>
    </row>
    <row r="174" spans="1:3" x14ac:dyDescent="0.25">
      <c r="A174" t="s">
        <v>74</v>
      </c>
      <c r="B174" s="26" t="s">
        <v>379</v>
      </c>
      <c r="C174" t="s">
        <v>431</v>
      </c>
    </row>
    <row r="175" spans="1:3" x14ac:dyDescent="0.25">
      <c r="A175" t="s">
        <v>80</v>
      </c>
      <c r="B175" s="26" t="s">
        <v>380</v>
      </c>
      <c r="C175" t="s">
        <v>431</v>
      </c>
    </row>
    <row r="176" spans="1:3" x14ac:dyDescent="0.25">
      <c r="A176">
        <v>104525651</v>
      </c>
      <c r="B176" s="26" t="s">
        <v>381</v>
      </c>
      <c r="C176" t="s">
        <v>431</v>
      </c>
    </row>
    <row r="177" spans="1:3" x14ac:dyDescent="0.25">
      <c r="A177" t="s">
        <v>94</v>
      </c>
      <c r="B177" s="26" t="s">
        <v>382</v>
      </c>
      <c r="C177" t="s">
        <v>431</v>
      </c>
    </row>
    <row r="178" spans="1:3" x14ac:dyDescent="0.25">
      <c r="A178" s="3" t="s">
        <v>101</v>
      </c>
      <c r="B178" s="4" t="s">
        <v>383</v>
      </c>
      <c r="C178" t="s">
        <v>431</v>
      </c>
    </row>
    <row r="179" spans="1:3" x14ac:dyDescent="0.25">
      <c r="A179" t="s">
        <v>122</v>
      </c>
      <c r="B179" s="26" t="s">
        <v>384</v>
      </c>
      <c r="C179" t="s">
        <v>431</v>
      </c>
    </row>
    <row r="180" spans="1:3" x14ac:dyDescent="0.25">
      <c r="A180" s="22" t="s">
        <v>130</v>
      </c>
      <c r="B180" s="4" t="s">
        <v>385</v>
      </c>
      <c r="C180" t="s">
        <v>431</v>
      </c>
    </row>
    <row r="181" spans="1:3" x14ac:dyDescent="0.25">
      <c r="A181" s="22" t="s">
        <v>137</v>
      </c>
      <c r="B181" s="4" t="s">
        <v>386</v>
      </c>
      <c r="C181" t="s">
        <v>431</v>
      </c>
    </row>
    <row r="182" spans="1:3" x14ac:dyDescent="0.25">
      <c r="A182" s="22" t="s">
        <v>143</v>
      </c>
      <c r="B182" s="4" t="s">
        <v>387</v>
      </c>
      <c r="C182" t="s">
        <v>431</v>
      </c>
    </row>
    <row r="183" spans="1:3" x14ac:dyDescent="0.25">
      <c r="A183" t="s">
        <v>156</v>
      </c>
      <c r="B183" s="26" t="s">
        <v>388</v>
      </c>
      <c r="C183" t="s">
        <v>431</v>
      </c>
    </row>
    <row r="184" spans="1:3" x14ac:dyDescent="0.25">
      <c r="A184" t="s">
        <v>166</v>
      </c>
      <c r="B184" s="26" t="s">
        <v>389</v>
      </c>
      <c r="C184" t="s">
        <v>431</v>
      </c>
    </row>
    <row r="185" spans="1:3" x14ac:dyDescent="0.25">
      <c r="B185" s="26"/>
    </row>
    <row r="186" spans="1:3" x14ac:dyDescent="0.25">
      <c r="B186" s="26"/>
    </row>
    <row r="187" spans="1:3" x14ac:dyDescent="0.25">
      <c r="B187" s="26"/>
    </row>
    <row r="188" spans="1:3" x14ac:dyDescent="0.25">
      <c r="B188" s="26"/>
    </row>
    <row r="189" spans="1:3" x14ac:dyDescent="0.25">
      <c r="B189" s="26"/>
    </row>
    <row r="190" spans="1:3" x14ac:dyDescent="0.25">
      <c r="B190" s="26"/>
    </row>
  </sheetData>
  <autoFilter ref="A1:K1"/>
  <sortState ref="A1:C190">
    <sortCondition ref="A1:A19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Месечен отчет за персонала</vt:lpstr>
      <vt:lpstr>номенклатури</vt:lpstr>
      <vt:lpstr>'Месечен отчет за персонала'!Print_Area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Cvetelina Todorova</dc:creator>
  <cp:lastModifiedBy>Cvetelina Todorova</cp:lastModifiedBy>
  <cp:lastPrinted>2021-03-22T10:03:26Z</cp:lastPrinted>
  <dcterms:created xsi:type="dcterms:W3CDTF">2019-10-08T09:14:59Z</dcterms:created>
  <dcterms:modified xsi:type="dcterms:W3CDTF">2021-04-09T09:24:46Z</dcterms:modified>
</cp:coreProperties>
</file>